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DieseArbeitsmappe"/>
  <mc:AlternateContent xmlns:mc="http://schemas.openxmlformats.org/markup-compatibility/2006">
    <mc:Choice Requires="x15">
      <x15ac:absPath xmlns:x15ac="http://schemas.microsoft.com/office/spreadsheetml/2010/11/ac" url="\\WIN7-UB-BUERO\Users\PC403\Documents\Dateien Firma\S I L V E S T E R\V O R B E S T E L L U N G E N\"/>
    </mc:Choice>
  </mc:AlternateContent>
  <xr:revisionPtr revIDLastSave="0" documentId="13_ncr:1_{5BAFA137-EAA8-40C9-9B6F-9675E5A22E52}" xr6:coauthVersionLast="36" xr6:coauthVersionMax="36" xr10:uidLastSave="{00000000-0000-0000-0000-000000000000}"/>
  <bookViews>
    <workbookView xWindow="32760" yWindow="32760" windowWidth="12015" windowHeight="9240" tabRatio="223" xr2:uid="{00000000-000D-0000-FFFF-FFFF00000000}"/>
  </bookViews>
  <sheets>
    <sheet name="Formular" sheetId="5" r:id="rId1"/>
    <sheet name="Ausfüllhinweise" sheetId="6" r:id="rId2"/>
  </sheets>
  <definedNames>
    <definedName name="ACwvu.t." localSheetId="0" hidden="1">Formular!$C$39</definedName>
    <definedName name="_xlnm.Print_Area" localSheetId="0">Formular!$A$1:$R$67,Formular!$A$72:$R$137</definedName>
    <definedName name="Swvu.t." localSheetId="0" hidden="1">Formular!$C$39</definedName>
    <definedName name="wvu.t." localSheetId="0" hidden="1">{TRUE,TRUE,-1.25,-15.5,484.5,276,FALSE,TRUE,TRUE,TRUE,0,1,#N/A,14,#N/A,11.2,20.6666666666667,1,FALSE,FALSE,3,TRUE,1,FALSE,100,"Swvu.t.","ACwvu.t.",#N/A,FALSE,FALSE,0.590551181102362,0.78740157480315,0.393700787401575,0.393700787401575,1,"","",FALSE,FALSE,FALSE,FALSE,1,100,#N/A,#N/A,FALSE,FALSE,#N/A,#N/A,FALSE,FALSE,TRUE,9,65532,65532,FALSE,FALSE,TRUE,TRUE,TRUE}</definedName>
  </definedNames>
  <calcPr calcId="191029" concurrentCalc="0"/>
  <customWorkbookViews>
    <customWorkbookView name="t (Tabelle1)" guid="{EDE55615-61D3-11D3-9868-9CC3DC50B441}" maximized="1" xWindow="2" yWindow="2" windowWidth="636" windowHeight="339" tabRatio="223" activeSheetId="1"/>
  </customWorkbookViews>
</workbook>
</file>

<file path=xl/calcChain.xml><?xml version="1.0" encoding="utf-8"?>
<calcChain xmlns="http://schemas.openxmlformats.org/spreadsheetml/2006/main">
  <c r="I46" i="5" l="1"/>
  <c r="I45" i="5"/>
  <c r="I44" i="5"/>
  <c r="I43" i="5"/>
  <c r="I42" i="5"/>
  <c r="I41" i="5"/>
  <c r="I40" i="5"/>
  <c r="R55" i="5"/>
  <c r="R54" i="5"/>
  <c r="R53" i="5"/>
  <c r="R39" i="5"/>
  <c r="R34" i="5"/>
  <c r="R42" i="5"/>
  <c r="I130" i="5"/>
  <c r="I132" i="5"/>
  <c r="R50" i="5"/>
  <c r="R48" i="5"/>
  <c r="R49" i="5"/>
  <c r="R51" i="5"/>
  <c r="R43" i="5"/>
  <c r="R44" i="5"/>
  <c r="R45" i="5"/>
  <c r="R46" i="5"/>
  <c r="R47" i="5"/>
  <c r="R20" i="5"/>
  <c r="R21" i="5"/>
  <c r="R22" i="5"/>
  <c r="R23" i="5"/>
  <c r="R24" i="5"/>
  <c r="R25" i="5"/>
  <c r="R26" i="5"/>
  <c r="R27" i="5"/>
  <c r="R28" i="5"/>
  <c r="I33" i="5"/>
  <c r="R57" i="5"/>
  <c r="T34" i="5"/>
  <c r="R15" i="5"/>
  <c r="T42" i="5"/>
  <c r="R17" i="5"/>
  <c r="T17" i="5"/>
  <c r="T22" i="5"/>
  <c r="I102" i="5"/>
  <c r="S102" i="5"/>
  <c r="T26" i="5"/>
  <c r="I50" i="5"/>
  <c r="S43" i="5"/>
  <c r="S42" i="5"/>
  <c r="S41" i="5"/>
  <c r="S40" i="5"/>
  <c r="I39" i="5"/>
  <c r="S39" i="5"/>
  <c r="I38" i="5"/>
  <c r="I37" i="5"/>
  <c r="I36" i="5"/>
  <c r="I35" i="5"/>
  <c r="S35" i="5"/>
  <c r="I34" i="5"/>
  <c r="S33" i="5"/>
  <c r="I32" i="5"/>
  <c r="I31" i="5"/>
  <c r="S31" i="5"/>
  <c r="I30" i="5"/>
  <c r="I29" i="5"/>
  <c r="I28" i="5"/>
  <c r="I27" i="5"/>
  <c r="S27" i="5"/>
  <c r="I26" i="5"/>
  <c r="S26" i="5"/>
  <c r="T25" i="5"/>
  <c r="R18" i="5"/>
  <c r="T18" i="5"/>
  <c r="T21" i="5"/>
  <c r="T23" i="5"/>
  <c r="R32" i="5"/>
  <c r="R30" i="5"/>
  <c r="T43" i="5"/>
  <c r="T52" i="5"/>
  <c r="T51" i="5"/>
  <c r="R56" i="5"/>
  <c r="T56" i="5"/>
  <c r="T57" i="5"/>
  <c r="R58" i="5"/>
  <c r="T58" i="5"/>
  <c r="R59" i="5"/>
  <c r="T59" i="5"/>
  <c r="R41" i="5"/>
  <c r="T41" i="5"/>
  <c r="R40" i="5"/>
  <c r="R38" i="5"/>
  <c r="T38" i="5"/>
  <c r="I20" i="5"/>
  <c r="S20" i="5"/>
  <c r="I18" i="5"/>
  <c r="S18" i="5"/>
  <c r="R60" i="5"/>
  <c r="T60" i="5"/>
  <c r="I90" i="5"/>
  <c r="I91" i="5"/>
  <c r="I92" i="5"/>
  <c r="S92" i="5"/>
  <c r="I93" i="5"/>
  <c r="S93" i="5"/>
  <c r="I94" i="5"/>
  <c r="S94" i="5"/>
  <c r="I95" i="5"/>
  <c r="S95" i="5"/>
  <c r="I96" i="5"/>
  <c r="S96" i="5"/>
  <c r="I104" i="5"/>
  <c r="S104" i="5"/>
  <c r="I105" i="5"/>
  <c r="S105" i="5"/>
  <c r="I106" i="5"/>
  <c r="S106" i="5"/>
  <c r="I107" i="5"/>
  <c r="T27" i="5"/>
  <c r="T28" i="5"/>
  <c r="R29" i="5"/>
  <c r="T29" i="5"/>
  <c r="R31" i="5"/>
  <c r="T31" i="5"/>
  <c r="R33" i="5"/>
  <c r="T33" i="5"/>
  <c r="R35" i="5"/>
  <c r="T35" i="5"/>
  <c r="R36" i="5"/>
  <c r="T36" i="5"/>
  <c r="R37" i="5"/>
  <c r="T37" i="5"/>
  <c r="T46" i="5"/>
  <c r="T47" i="5"/>
  <c r="T48" i="5"/>
  <c r="T49" i="5"/>
  <c r="I51" i="5"/>
  <c r="S51" i="5"/>
  <c r="I52" i="5"/>
  <c r="I53" i="5"/>
  <c r="I54" i="5"/>
  <c r="I55" i="5"/>
  <c r="I56" i="5"/>
  <c r="I57" i="5"/>
  <c r="I58" i="5"/>
  <c r="S58" i="5"/>
  <c r="I59" i="5"/>
  <c r="S59" i="5"/>
  <c r="I60" i="5"/>
  <c r="S60" i="5"/>
  <c r="I61" i="5"/>
  <c r="I62" i="5"/>
  <c r="S62" i="5"/>
  <c r="I47" i="5"/>
  <c r="S47" i="5"/>
  <c r="I48" i="5"/>
  <c r="S48" i="5"/>
  <c r="I49" i="5"/>
  <c r="S45" i="5"/>
  <c r="S46" i="5"/>
  <c r="S44" i="5"/>
  <c r="I64" i="5"/>
  <c r="S64" i="5"/>
  <c r="I65" i="5"/>
  <c r="I66" i="5"/>
  <c r="S66" i="5"/>
  <c r="I67" i="5"/>
  <c r="S67" i="5"/>
  <c r="I123" i="5"/>
  <c r="S123" i="5"/>
  <c r="I124" i="5"/>
  <c r="I125" i="5"/>
  <c r="I122" i="5"/>
  <c r="S122" i="5"/>
  <c r="I121" i="5"/>
  <c r="S121" i="5"/>
  <c r="I120" i="5"/>
  <c r="S120" i="5"/>
  <c r="I15" i="5"/>
  <c r="S15" i="5"/>
  <c r="I16" i="5"/>
  <c r="I17" i="5"/>
  <c r="I19" i="5"/>
  <c r="S19" i="5"/>
  <c r="I21" i="5"/>
  <c r="S21" i="5"/>
  <c r="I22" i="5"/>
  <c r="S22" i="5"/>
  <c r="I23" i="5"/>
  <c r="I24" i="5"/>
  <c r="I25" i="5"/>
  <c r="S25" i="5"/>
  <c r="S14" i="5"/>
  <c r="S16" i="5"/>
  <c r="S17" i="5"/>
  <c r="S23" i="5"/>
  <c r="S24" i="5"/>
  <c r="S28" i="5"/>
  <c r="S29" i="5"/>
  <c r="S30" i="5"/>
  <c r="S32" i="5"/>
  <c r="S34" i="5"/>
  <c r="S36" i="5"/>
  <c r="S37" i="5"/>
  <c r="S38" i="5"/>
  <c r="S49" i="5"/>
  <c r="S50" i="5"/>
  <c r="S52" i="5"/>
  <c r="S53" i="5"/>
  <c r="S54" i="5"/>
  <c r="S55" i="5"/>
  <c r="S56" i="5"/>
  <c r="S57" i="5"/>
  <c r="S61" i="5"/>
  <c r="I63" i="5"/>
  <c r="S63" i="5"/>
  <c r="S65" i="5"/>
  <c r="S6" i="5"/>
  <c r="R16" i="5"/>
  <c r="T16" i="5"/>
  <c r="R19" i="5"/>
  <c r="T19" i="5"/>
  <c r="T20" i="5"/>
  <c r="I128" i="5"/>
  <c r="S128" i="5"/>
  <c r="S130" i="5"/>
  <c r="I109" i="5"/>
  <c r="I86" i="5"/>
  <c r="I85" i="5"/>
  <c r="I87" i="5"/>
  <c r="I88" i="5"/>
  <c r="I89" i="5"/>
  <c r="I97" i="5"/>
  <c r="I98" i="5"/>
  <c r="I99" i="5"/>
  <c r="I100" i="5"/>
  <c r="I101" i="5"/>
  <c r="I103" i="5"/>
  <c r="I108" i="5"/>
  <c r="I110" i="5"/>
  <c r="I111" i="5"/>
  <c r="I112" i="5"/>
  <c r="I113" i="5"/>
  <c r="I114" i="5"/>
  <c r="I115" i="5"/>
  <c r="I116" i="5"/>
  <c r="I117" i="5"/>
  <c r="I118" i="5"/>
  <c r="I119" i="5"/>
  <c r="I126" i="5"/>
  <c r="I127" i="5"/>
  <c r="I131" i="5"/>
  <c r="I133" i="5"/>
  <c r="I134" i="5"/>
  <c r="I135" i="5"/>
  <c r="R61" i="5"/>
  <c r="S86" i="5"/>
  <c r="S89" i="5"/>
  <c r="S114" i="5"/>
  <c r="S87" i="5"/>
  <c r="S88" i="5"/>
  <c r="S101" i="5"/>
  <c r="S103" i="5"/>
  <c r="S112" i="5"/>
  <c r="S113" i="5"/>
  <c r="S115" i="5"/>
  <c r="S133" i="5"/>
  <c r="S131" i="5"/>
  <c r="S132" i="5"/>
  <c r="S100" i="5"/>
  <c r="S110" i="5"/>
  <c r="S111" i="5"/>
  <c r="S117" i="5"/>
  <c r="S127" i="5"/>
  <c r="S109" i="5"/>
  <c r="S126" i="5"/>
  <c r="S90" i="5"/>
  <c r="S91" i="5"/>
  <c r="S97" i="5"/>
  <c r="S98" i="5"/>
  <c r="S107" i="5"/>
  <c r="S108" i="5"/>
  <c r="S118" i="5"/>
  <c r="S119" i="5"/>
  <c r="S124" i="5"/>
  <c r="S125" i="5"/>
  <c r="S134" i="5"/>
  <c r="S135" i="5"/>
  <c r="I84" i="5"/>
  <c r="S84" i="5"/>
  <c r="S99" i="5"/>
  <c r="S116" i="5"/>
  <c r="T15" i="5"/>
  <c r="T24" i="5"/>
  <c r="T30" i="5"/>
  <c r="T32" i="5"/>
  <c r="T39" i="5"/>
  <c r="T40" i="5"/>
  <c r="T44" i="5"/>
  <c r="T45" i="5"/>
  <c r="T50" i="5"/>
  <c r="T53" i="5"/>
  <c r="T54" i="5"/>
  <c r="T55" i="5"/>
  <c r="T14" i="5"/>
  <c r="I14" i="5"/>
  <c r="R63" i="5"/>
  <c r="T68" i="5"/>
  <c r="S68" i="5"/>
  <c r="S85" i="5"/>
  <c r="U68" i="5"/>
  <c r="V68" i="5"/>
  <c r="R64" i="5"/>
  <c r="O64" i="5"/>
  <c r="L82" i="5"/>
  <c r="L80" i="5"/>
  <c r="L78" i="5"/>
  <c r="L76" i="5"/>
  <c r="P74" i="5"/>
  <c r="R65" i="5"/>
  <c r="Q66" i="5"/>
  <c r="P8" i="5"/>
  <c r="Q65" i="5"/>
  <c r="T6" i="5"/>
  <c r="H13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PB</author>
    <author>Peter</author>
  </authors>
  <commentList>
    <comment ref="R65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Bonus wird von der Überschreitung abgerechnet
</t>
        </r>
      </text>
    </comment>
    <comment ref="S6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Summe Bonus Spalte 1
</t>
        </r>
      </text>
    </comment>
    <comment ref="T6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Summe Bonus Spalte 2
</t>
        </r>
      </text>
    </comment>
    <comment ref="U6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Bonus Blatt 2
</t>
        </r>
      </text>
    </comment>
    <comment ref="V6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Gesamtsumme 
tatsächlicherBonus
</t>
        </r>
      </text>
    </comment>
    <comment ref="K69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X = 20 %
</t>
        </r>
      </text>
    </comment>
    <comment ref="S69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>Auswertung Feld 
15 oder 30% Bonus</t>
        </r>
      </text>
    </comment>
    <comment ref="U7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Bezug zu Auswahlfeld Überschreitung berechnen
</t>
        </r>
      </text>
    </comment>
  </commentList>
</comments>
</file>

<file path=xl/sharedStrings.xml><?xml version="1.0" encoding="utf-8"?>
<sst xmlns="http://schemas.openxmlformats.org/spreadsheetml/2006/main" count="293" uniqueCount="189">
  <si>
    <t>Menge   in Stück</t>
  </si>
  <si>
    <t>Artikel</t>
  </si>
  <si>
    <t>II</t>
  </si>
  <si>
    <t>China Böller D</t>
  </si>
  <si>
    <t>I</t>
  </si>
  <si>
    <t>€</t>
  </si>
  <si>
    <t>Stück</t>
  </si>
  <si>
    <t>Bengal-Anzünder</t>
  </si>
  <si>
    <t>Silvester</t>
  </si>
  <si>
    <t>100 Schuss</t>
  </si>
  <si>
    <t>25 Schuss</t>
  </si>
  <si>
    <t xml:space="preserve">TOTAL </t>
  </si>
  <si>
    <t>China Cracker</t>
  </si>
  <si>
    <t>Datum:</t>
  </si>
  <si>
    <t>Telefon:</t>
  </si>
  <si>
    <t>Name:</t>
  </si>
  <si>
    <t>Anschrift:</t>
  </si>
  <si>
    <t xml:space="preserve">Betrag: </t>
  </si>
  <si>
    <t>5710</t>
  </si>
  <si>
    <t>36 Schuss</t>
  </si>
  <si>
    <t>Nr.:</t>
  </si>
  <si>
    <t>Gesamtsumme errechneter Bonus</t>
  </si>
  <si>
    <t>75 Schuss</t>
  </si>
  <si>
    <t>Out of Limits (XXL)</t>
  </si>
  <si>
    <t>Vulkan Ätna</t>
  </si>
  <si>
    <t>Ring Rockets     7er Btl.</t>
  </si>
  <si>
    <t>Bastard (XXL)</t>
  </si>
  <si>
    <t>20085</t>
  </si>
  <si>
    <t>Spalte 1    o. B.</t>
  </si>
  <si>
    <t>Spalte 2   o. B.</t>
  </si>
  <si>
    <t>The King 5er Beutel</t>
  </si>
  <si>
    <t>125 Schuss</t>
  </si>
  <si>
    <t>Der lauteste Böller, den wir je hatten:</t>
  </si>
  <si>
    <t xml:space="preserve">Vorbestellbonus </t>
  </si>
  <si>
    <t>%</t>
  </si>
  <si>
    <t>Aufpreis Überschreitung Vorbestellbonus berechnen:</t>
  </si>
  <si>
    <t>144 Schuss</t>
  </si>
  <si>
    <t>Roter Korsar 20er FS</t>
  </si>
  <si>
    <t>01119</t>
  </si>
  <si>
    <t>Preis je Stück</t>
  </si>
  <si>
    <t>x</t>
  </si>
  <si>
    <t>165 Schuss</t>
  </si>
  <si>
    <t>China Böller B</t>
  </si>
  <si>
    <t>Fire-Event Retro Collection</t>
  </si>
  <si>
    <t>Fontäne "I love Unicorns"</t>
  </si>
  <si>
    <t>57 Schuss</t>
  </si>
  <si>
    <t>Simply Gold      5er Btl.</t>
  </si>
  <si>
    <t>PT7756</t>
  </si>
  <si>
    <t>Kat.</t>
  </si>
  <si>
    <t>04544</t>
  </si>
  <si>
    <t>Vulkan Schweizer 1 (gold-silber</t>
  </si>
  <si>
    <t>Vulkan Schweizer 2 (gold-blink)</t>
  </si>
  <si>
    <t>Vulkan Schweizer 3 (gold-bunt)</t>
  </si>
  <si>
    <t>Vulkan Schweizer 5 (gold-blau)</t>
  </si>
  <si>
    <t>05081</t>
  </si>
  <si>
    <t>Wunderkerzen Weco 40er FS</t>
  </si>
  <si>
    <r>
      <t xml:space="preserve">Blechschere </t>
    </r>
    <r>
      <rPr>
        <sz val="5"/>
        <rFont val="Arial"/>
        <family val="2"/>
      </rPr>
      <t>(wenn vorhanden, Stückzahl auf 0 setzen)</t>
    </r>
  </si>
  <si>
    <t>Ja</t>
  </si>
  <si>
    <t>Nein</t>
  </si>
  <si>
    <t>Torpedo 180 Schuss</t>
  </si>
  <si>
    <t>Kub. Kanonenschlag C</t>
  </si>
  <si>
    <t>Anzündhilfen nicht vergessen:</t>
  </si>
  <si>
    <t>Kinder- und Tischfeuerwerk
von Blatt 2</t>
  </si>
  <si>
    <r>
      <t>Wilde Hummel</t>
    </r>
    <r>
      <rPr>
        <sz val="2"/>
        <rFont val="Arial"/>
        <family val="2"/>
      </rPr>
      <t xml:space="preserve"> </t>
    </r>
    <r>
      <rPr>
        <sz val="7"/>
        <rFont val="Arial"/>
        <family val="2"/>
      </rPr>
      <t xml:space="preserve">  3er FS</t>
    </r>
  </si>
  <si>
    <t>Knallteufel 50er FS</t>
  </si>
  <si>
    <t xml:space="preserve">Eisfontäne 50 Sek., 4er Btl. </t>
  </si>
  <si>
    <t>Bengalfackeln</t>
  </si>
  <si>
    <t>Wunderkerzen</t>
  </si>
  <si>
    <t>Wunderk. 30cm Nico 10er FS</t>
  </si>
  <si>
    <t>07709</t>
  </si>
  <si>
    <t>Einhorn-Party 4er Btl.</t>
  </si>
  <si>
    <t>Karton</t>
  </si>
  <si>
    <t>"</t>
  </si>
  <si>
    <t>Knallbonbon silber</t>
  </si>
  <si>
    <t>09352</t>
  </si>
  <si>
    <t>Knallbonbon violett</t>
  </si>
  <si>
    <t>09350</t>
  </si>
  <si>
    <t>Turbo-Wirbel 2er FS</t>
  </si>
  <si>
    <t>04576</t>
  </si>
  <si>
    <t>Silberfontäne einzeln</t>
  </si>
  <si>
    <t>Zwischensumme Blatt 2</t>
  </si>
  <si>
    <t>Zaubersterne 120 Sek., 4er Btl.</t>
  </si>
  <si>
    <t>Bengalfackel weiß-blink, Nico, Stück</t>
  </si>
  <si>
    <t xml:space="preserve">Bengalfackel rot, Nico, Stück   </t>
  </si>
  <si>
    <r>
      <t>Knallartikel</t>
    </r>
    <r>
      <rPr>
        <u/>
        <sz val="5"/>
        <color indexed="12"/>
        <rFont val="Arial"/>
        <family val="2"/>
      </rPr>
      <t xml:space="preserve"> (Link zur Homepage)</t>
    </r>
  </si>
  <si>
    <r>
      <t xml:space="preserve">Batteriefeuerwerk </t>
    </r>
    <r>
      <rPr>
        <u/>
        <sz val="5"/>
        <color indexed="12"/>
        <rFont val="Arial"/>
        <family val="2"/>
      </rPr>
      <t>(Link zur Homepage)</t>
    </r>
  </si>
  <si>
    <r>
      <t xml:space="preserve">Jugendfeuerwerk </t>
    </r>
    <r>
      <rPr>
        <u/>
        <sz val="5"/>
        <color indexed="12"/>
        <rFont val="Arial"/>
        <family val="2"/>
      </rPr>
      <t>(Link zur Homepage)</t>
    </r>
  </si>
  <si>
    <r>
      <t xml:space="preserve">Tischfeuerwerk </t>
    </r>
    <r>
      <rPr>
        <u/>
        <sz val="5"/>
        <color indexed="12"/>
        <rFont val="Arial"/>
        <family val="2"/>
      </rPr>
      <t>(Link zur Homepage)</t>
    </r>
  </si>
  <si>
    <r>
      <t xml:space="preserve">Knallbonbons </t>
    </r>
    <r>
      <rPr>
        <u/>
        <sz val="5"/>
        <color indexed="12"/>
        <rFont val="Arial"/>
        <family val="2"/>
      </rPr>
      <t>(Link zur Homepage)</t>
    </r>
  </si>
  <si>
    <t>Sort. Party Power 4er Btl.</t>
  </si>
  <si>
    <t>06711</t>
  </si>
  <si>
    <t>Fontäne Bonsai</t>
  </si>
  <si>
    <t>Knallkette 500 Schuss</t>
  </si>
  <si>
    <t>01591</t>
  </si>
  <si>
    <t>Stardust            19er Btl.</t>
  </si>
  <si>
    <t>80703</t>
  </si>
  <si>
    <t>Volcanic Lightning</t>
  </si>
  <si>
    <t>04583</t>
  </si>
  <si>
    <t>05169</t>
  </si>
  <si>
    <t>Party Knaller 10er Btl.</t>
  </si>
  <si>
    <t>Party Popper 4er Beutel</t>
  </si>
  <si>
    <t>Knatterblitze 8er FS</t>
  </si>
  <si>
    <t>04403</t>
  </si>
  <si>
    <t>05637</t>
  </si>
  <si>
    <t>WK 70cm Nico 5er FS</t>
  </si>
  <si>
    <t>Feuertonne (laut)</t>
  </si>
  <si>
    <t>01578</t>
  </si>
  <si>
    <t>01582</t>
  </si>
  <si>
    <t>01584</t>
  </si>
  <si>
    <t>01560</t>
  </si>
  <si>
    <t>Lady-Cracker 400er</t>
  </si>
  <si>
    <t>04818</t>
  </si>
  <si>
    <t>Legionär          10er Btl.</t>
  </si>
  <si>
    <t>04834</t>
  </si>
  <si>
    <t>Funtastic Rockets     15er Btl.</t>
  </si>
  <si>
    <t>04875</t>
  </si>
  <si>
    <t>Fontäne Cloud Chaser</t>
  </si>
  <si>
    <t>Sonnenrad Spirit Sun</t>
  </si>
  <si>
    <t>04432</t>
  </si>
  <si>
    <t>Röm. Licht 15 Schuss 3er FS</t>
  </si>
  <si>
    <t>03395</t>
  </si>
  <si>
    <t>Vulkane und Fontänen (Link zur Homepage)</t>
  </si>
  <si>
    <t>Raketen (Link zur Homepage)</t>
  </si>
  <si>
    <t>Leuchtfeuerwerk (Link zur Homepage)</t>
  </si>
  <si>
    <t>Tumult</t>
  </si>
  <si>
    <t>46 Schuss</t>
  </si>
  <si>
    <t>Pegasus</t>
  </si>
  <si>
    <t>166 Schuss</t>
  </si>
  <si>
    <t>Verbundfeuerwerke gerader Abschuss:</t>
  </si>
  <si>
    <r>
      <t xml:space="preserve">Profi-Serie gerader Abschuss </t>
    </r>
    <r>
      <rPr>
        <u/>
        <sz val="6"/>
        <color indexed="12"/>
        <rFont val="Arial"/>
        <family val="2"/>
      </rPr>
      <t>(zum Öffnen wird eine Blechschere benötigt)</t>
    </r>
  </si>
  <si>
    <t>Butterfly</t>
  </si>
  <si>
    <t>19 Schuss</t>
  </si>
  <si>
    <t>Saturday Night</t>
  </si>
  <si>
    <t>16 Schuss</t>
  </si>
  <si>
    <t>Super Sonic</t>
  </si>
  <si>
    <t>Royal Crown</t>
  </si>
  <si>
    <t>10 Schuss</t>
  </si>
  <si>
    <t>Colour Box</t>
  </si>
  <si>
    <t>Rainbow Colours</t>
  </si>
  <si>
    <t>96 Schuss</t>
  </si>
  <si>
    <t>SP10-019-19</t>
  </si>
  <si>
    <t>CB70-005-20</t>
  </si>
  <si>
    <t>05032</t>
  </si>
  <si>
    <t>05065</t>
  </si>
  <si>
    <t>05029</t>
  </si>
  <si>
    <t>Sortiment Einhorn-Mix</t>
  </si>
  <si>
    <t>56110</t>
  </si>
  <si>
    <t>Summer Fountains 5er FS</t>
  </si>
  <si>
    <t>04760</t>
  </si>
  <si>
    <t>Riesenfackeln Nico  10er FS</t>
  </si>
  <si>
    <t>75 Jahre Nico (XXL)</t>
  </si>
  <si>
    <t>Extreme Strobe, 3er FS</t>
  </si>
  <si>
    <t>Stormy Lightning</t>
  </si>
  <si>
    <t>59300</t>
  </si>
  <si>
    <t>Stellar Collision</t>
  </si>
  <si>
    <t>50244</t>
  </si>
  <si>
    <t>Der Klopper</t>
  </si>
  <si>
    <t>05236</t>
  </si>
  <si>
    <t>50 Schuss</t>
  </si>
  <si>
    <t>Full Emotions + Der Klopper</t>
  </si>
  <si>
    <t>85720</t>
  </si>
  <si>
    <t>Wachsfackeln 60cm</t>
  </si>
  <si>
    <t>Super Böller 2</t>
  </si>
  <si>
    <t>Crackling Balls 3er FS</t>
  </si>
  <si>
    <t>01588</t>
  </si>
  <si>
    <t>56130</t>
  </si>
  <si>
    <t>05560</t>
  </si>
  <si>
    <t>Böse Nachbarin</t>
  </si>
  <si>
    <t>004145</t>
  </si>
  <si>
    <t>Nemesis</t>
  </si>
  <si>
    <t>69 Schuss</t>
  </si>
  <si>
    <t>Pictus</t>
  </si>
  <si>
    <t>87 Schuss</t>
  </si>
  <si>
    <t>134 Schuss</t>
  </si>
  <si>
    <t>Verbundfeuerwerke leicht gefächerter Abschuss:</t>
  </si>
  <si>
    <t>Verbundfeuerwerke stärker gefächerter Abschuss:</t>
  </si>
  <si>
    <t>Alcedo</t>
  </si>
  <si>
    <t>Batteriefeuerwerk gefächerter Abschuss:</t>
  </si>
  <si>
    <t>Zena Cakebox 2.0 + Burning Love</t>
  </si>
  <si>
    <t>Heron Powerbox 1 + Super Sonic</t>
  </si>
  <si>
    <t>Heron Powerbox 2 + Super Sonic</t>
  </si>
  <si>
    <t>Heron Powerbox 3 + Super Sonic</t>
  </si>
  <si>
    <t>Heron Demeter X + Burning Love</t>
  </si>
  <si>
    <t>Wave + Burning Love</t>
  </si>
  <si>
    <t>Silvester 2026</t>
  </si>
  <si>
    <t>Heron Poseidon + Burning Love</t>
  </si>
  <si>
    <t>26-A</t>
  </si>
  <si>
    <t>Blatt 2 zu Vorbestellformular Silvester 2026 (Kinder- und Tischfeuerwerk)</t>
  </si>
  <si>
    <t>Ich möchte gerne vorab per Überweisung bezahlen. Alternativ komme ich zu den genannten Terminen im Mai in den Laden und bezahle bar.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</si>
</sst>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8" x14ac:knownFonts="1">
    <font>
      <sz val="10"/>
      <name val="Arial"/>
    </font>
    <font>
      <sz val="10"/>
      <name val="Arial"/>
      <family val="2"/>
    </font>
    <font>
      <sz val="7"/>
      <name val="Arial"/>
      <family val="2"/>
    </font>
    <font>
      <sz val="6"/>
      <name val="Arial"/>
      <family val="2"/>
    </font>
    <font>
      <sz val="5"/>
      <name val="Arial"/>
      <family val="2"/>
    </font>
    <font>
      <sz val="10"/>
      <name val="Arial"/>
      <family val="2"/>
    </font>
    <font>
      <sz val="3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4.5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6.5"/>
      <name val="Arial"/>
      <family val="2"/>
    </font>
    <font>
      <sz val="12"/>
      <name val="Arial"/>
      <family val="2"/>
    </font>
    <font>
      <sz val="5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4"/>
      <name val="Arial"/>
      <family val="2"/>
    </font>
    <font>
      <sz val="9"/>
      <color indexed="81"/>
      <name val="Tahoma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b/>
      <u/>
      <sz val="7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2"/>
      <name val="Arial"/>
      <family val="2"/>
    </font>
    <font>
      <b/>
      <sz val="9"/>
      <color indexed="81"/>
      <name val="Segoe UI"/>
      <family val="2"/>
    </font>
    <font>
      <u/>
      <sz val="5"/>
      <color indexed="12"/>
      <name val="Arial"/>
      <family val="2"/>
    </font>
    <font>
      <u/>
      <sz val="6"/>
      <color indexed="12"/>
      <name val="Arial"/>
      <family val="2"/>
    </font>
    <font>
      <u/>
      <sz val="10"/>
      <color theme="10"/>
      <name val="Arial"/>
      <family val="2"/>
    </font>
    <font>
      <sz val="7"/>
      <color theme="0" tint="-0.14999847407452621"/>
      <name val="Arial"/>
      <family val="2"/>
    </font>
    <font>
      <sz val="7"/>
      <color rgb="FFFF0000"/>
      <name val="Arial"/>
      <family val="2"/>
    </font>
    <font>
      <sz val="10"/>
      <color rgb="FFFF0000"/>
      <name val="Arial"/>
      <family val="2"/>
    </font>
    <font>
      <sz val="10"/>
      <color theme="0" tint="-0.14996795556505021"/>
      <name val="Arial"/>
      <family val="2"/>
    </font>
    <font>
      <sz val="8"/>
      <color theme="0" tint="-0.14999847407452621"/>
      <name val="Arial"/>
      <family val="2"/>
    </font>
    <font>
      <u/>
      <sz val="8"/>
      <color theme="10"/>
      <name val="Arial"/>
      <family val="2"/>
    </font>
    <font>
      <sz val="7"/>
      <color theme="1"/>
      <name val="Arial"/>
      <family val="2"/>
    </font>
    <font>
      <b/>
      <sz val="6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364">
    <xf numFmtId="0" fontId="0" fillId="0" borderId="0" xfId="0"/>
    <xf numFmtId="0" fontId="3" fillId="0" borderId="1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0" fillId="0" borderId="3" xfId="0" applyBorder="1" applyProtection="1"/>
    <xf numFmtId="0" fontId="3" fillId="0" borderId="2" xfId="0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Protection="1"/>
    <xf numFmtId="0" fontId="2" fillId="0" borderId="4" xfId="0" applyFont="1" applyBorder="1" applyAlignment="1" applyProtection="1">
      <alignment horizontal="left"/>
    </xf>
    <xf numFmtId="2" fontId="2" fillId="0" borderId="1" xfId="0" applyNumberFormat="1" applyFont="1" applyBorder="1" applyAlignment="1" applyProtection="1">
      <alignment horizontal="right"/>
    </xf>
    <xf numFmtId="0" fontId="2" fillId="0" borderId="1" xfId="0" applyFont="1" applyBorder="1" applyProtection="1"/>
    <xf numFmtId="2" fontId="2" fillId="0" borderId="1" xfId="0" applyNumberFormat="1" applyFont="1" applyBorder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2" fontId="0" fillId="0" borderId="0" xfId="0" applyNumberFormat="1" applyAlignment="1" applyProtection="1">
      <alignment horizontal="right"/>
    </xf>
    <xf numFmtId="2" fontId="0" fillId="0" borderId="0" xfId="0" applyNumberFormat="1" applyProtection="1"/>
    <xf numFmtId="2" fontId="0" fillId="0" borderId="0" xfId="0" applyNumberFormat="1" applyBorder="1" applyAlignment="1" applyProtection="1">
      <alignment horizontal="right"/>
    </xf>
    <xf numFmtId="2" fontId="2" fillId="0" borderId="0" xfId="0" applyNumberFormat="1" applyFont="1" applyBorder="1" applyProtection="1"/>
    <xf numFmtId="49" fontId="2" fillId="0" borderId="4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0" fillId="0" borderId="0" xfId="0" applyBorder="1" applyProtection="1"/>
    <xf numFmtId="0" fontId="3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2" fontId="0" fillId="0" borderId="0" xfId="0" applyNumberFormat="1" applyBorder="1" applyProtection="1"/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Protection="1"/>
    <xf numFmtId="0" fontId="2" fillId="0" borderId="7" xfId="0" applyFont="1" applyBorder="1" applyAlignment="1" applyProtection="1">
      <alignment horizontal="left"/>
    </xf>
    <xf numFmtId="2" fontId="2" fillId="0" borderId="5" xfId="0" applyNumberFormat="1" applyFont="1" applyBorder="1" applyAlignment="1" applyProtection="1">
      <alignment horizontal="right"/>
    </xf>
    <xf numFmtId="0" fontId="2" fillId="0" borderId="5" xfId="0" applyFont="1" applyBorder="1" applyProtection="1"/>
    <xf numFmtId="2" fontId="2" fillId="0" borderId="5" xfId="0" applyNumberFormat="1" applyFont="1" applyBorder="1" applyProtection="1"/>
    <xf numFmtId="0" fontId="2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left"/>
    </xf>
    <xf numFmtId="2" fontId="2" fillId="0" borderId="8" xfId="0" applyNumberFormat="1" applyFont="1" applyBorder="1" applyAlignment="1" applyProtection="1">
      <alignment horizontal="right"/>
    </xf>
    <xf numFmtId="0" fontId="2" fillId="0" borderId="8" xfId="0" applyFont="1" applyBorder="1" applyProtection="1"/>
    <xf numFmtId="2" fontId="2" fillId="0" borderId="8" xfId="0" applyNumberFormat="1" applyFont="1" applyBorder="1" applyProtection="1"/>
    <xf numFmtId="0" fontId="2" fillId="0" borderId="10" xfId="0" applyFont="1" applyBorder="1" applyProtection="1"/>
    <xf numFmtId="0" fontId="2" fillId="0" borderId="11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2" fontId="2" fillId="0" borderId="11" xfId="0" applyNumberFormat="1" applyFont="1" applyBorder="1" applyProtection="1"/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left"/>
    </xf>
    <xf numFmtId="2" fontId="2" fillId="0" borderId="13" xfId="0" applyNumberFormat="1" applyFont="1" applyBorder="1" applyAlignment="1" applyProtection="1">
      <alignment horizontal="right"/>
    </xf>
    <xf numFmtId="0" fontId="2" fillId="0" borderId="13" xfId="0" applyFont="1" applyBorder="1" applyProtection="1"/>
    <xf numFmtId="2" fontId="2" fillId="0" borderId="13" xfId="0" applyNumberFormat="1" applyFont="1" applyBorder="1" applyProtection="1"/>
    <xf numFmtId="2" fontId="2" fillId="0" borderId="8" xfId="0" applyNumberFormat="1" applyFont="1" applyFill="1" applyBorder="1" applyProtection="1"/>
    <xf numFmtId="2" fontId="2" fillId="0" borderId="1" xfId="0" applyNumberFormat="1" applyFont="1" applyFill="1" applyBorder="1" applyAlignment="1" applyProtection="1">
      <alignment horizontal="right"/>
    </xf>
    <xf numFmtId="0" fontId="2" fillId="0" borderId="1" xfId="0" applyFont="1" applyFill="1" applyBorder="1" applyProtection="1"/>
    <xf numFmtId="2" fontId="2" fillId="0" borderId="1" xfId="0" applyNumberFormat="1" applyFont="1" applyFill="1" applyBorder="1" applyProtection="1"/>
    <xf numFmtId="0" fontId="2" fillId="0" borderId="2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horizontal="left" vertical="center"/>
    </xf>
    <xf numFmtId="0" fontId="3" fillId="0" borderId="2" xfId="0" applyFont="1" applyBorder="1" applyProtection="1"/>
    <xf numFmtId="2" fontId="2" fillId="0" borderId="2" xfId="0" applyNumberFormat="1" applyFont="1" applyBorder="1" applyProtection="1"/>
    <xf numFmtId="0" fontId="3" fillId="0" borderId="4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2" fontId="5" fillId="0" borderId="14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/>
    </xf>
    <xf numFmtId="0" fontId="13" fillId="0" borderId="2" xfId="0" applyFont="1" applyBorder="1" applyProtection="1"/>
    <xf numFmtId="2" fontId="2" fillId="0" borderId="11" xfId="0" applyNumberFormat="1" applyFont="1" applyBorder="1" applyAlignment="1" applyProtection="1">
      <alignment horizontal="right"/>
    </xf>
    <xf numFmtId="0" fontId="2" fillId="0" borderId="11" xfId="0" applyFont="1" applyBorder="1" applyProtection="1"/>
    <xf numFmtId="0" fontId="0" fillId="0" borderId="0" xfId="0" applyBorder="1" applyAlignment="1" applyProtection="1"/>
    <xf numFmtId="2" fontId="5" fillId="0" borderId="0" xfId="0" applyNumberFormat="1" applyFont="1" applyBorder="1" applyAlignment="1" applyProtection="1">
      <alignment horizontal="right"/>
    </xf>
    <xf numFmtId="49" fontId="3" fillId="0" borderId="4" xfId="0" applyNumberFormat="1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center" wrapText="1"/>
    </xf>
    <xf numFmtId="0" fontId="3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0" fillId="0" borderId="7" xfId="0" applyBorder="1" applyProtection="1"/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8" fillId="0" borderId="0" xfId="0" applyFont="1" applyProtection="1"/>
    <xf numFmtId="0" fontId="2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center"/>
    </xf>
    <xf numFmtId="2" fontId="5" fillId="0" borderId="4" xfId="0" applyNumberFormat="1" applyFont="1" applyBorder="1" applyAlignment="1" applyProtection="1">
      <alignment vertical="center"/>
    </xf>
    <xf numFmtId="2" fontId="5" fillId="0" borderId="12" xfId="0" applyNumberFormat="1" applyFont="1" applyBorder="1" applyAlignment="1" applyProtection="1">
      <alignment vertical="center"/>
    </xf>
    <xf numFmtId="2" fontId="5" fillId="0" borderId="9" xfId="0" applyNumberFormat="1" applyFont="1" applyBorder="1" applyAlignment="1" applyProtection="1">
      <alignment vertical="center"/>
    </xf>
    <xf numFmtId="0" fontId="5" fillId="0" borderId="16" xfId="0" applyFont="1" applyBorder="1" applyAlignment="1" applyProtection="1">
      <alignment vertical="center"/>
    </xf>
    <xf numFmtId="0" fontId="2" fillId="0" borderId="17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center"/>
    </xf>
    <xf numFmtId="49" fontId="4" fillId="0" borderId="4" xfId="0" applyNumberFormat="1" applyFont="1" applyBorder="1" applyAlignment="1" applyProtection="1">
      <alignment horizontal="left"/>
    </xf>
    <xf numFmtId="2" fontId="30" fillId="2" borderId="2" xfId="0" applyNumberFormat="1" applyFont="1" applyFill="1" applyBorder="1" applyProtection="1">
      <protection locked="0"/>
    </xf>
    <xf numFmtId="2" fontId="30" fillId="2" borderId="10" xfId="0" applyNumberFormat="1" applyFont="1" applyFill="1" applyBorder="1" applyProtection="1">
      <protection locked="0"/>
    </xf>
    <xf numFmtId="2" fontId="30" fillId="2" borderId="18" xfId="0" applyNumberFormat="1" applyFont="1" applyFill="1" applyBorder="1" applyProtection="1">
      <protection locked="0"/>
    </xf>
    <xf numFmtId="2" fontId="2" fillId="0" borderId="8" xfId="0" applyNumberFormat="1" applyFont="1" applyFill="1" applyBorder="1" applyAlignment="1" applyProtection="1">
      <alignment horizontal="right"/>
    </xf>
    <xf numFmtId="0" fontId="2" fillId="0" borderId="8" xfId="0" applyFont="1" applyFill="1" applyBorder="1" applyProtection="1"/>
    <xf numFmtId="49" fontId="15" fillId="0" borderId="4" xfId="0" applyNumberFormat="1" applyFont="1" applyBorder="1" applyAlignment="1" applyProtection="1">
      <alignment horizontal="left"/>
    </xf>
    <xf numFmtId="2" fontId="2" fillId="0" borderId="19" xfId="0" applyNumberFormat="1" applyFont="1" applyBorder="1" applyAlignment="1" applyProtection="1">
      <alignment horizontal="right"/>
    </xf>
    <xf numFmtId="2" fontId="5" fillId="0" borderId="7" xfId="0" applyNumberFormat="1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49" fontId="15" fillId="0" borderId="9" xfId="0" applyNumberFormat="1" applyFont="1" applyBorder="1" applyAlignment="1" applyProtection="1">
      <alignment horizontal="left"/>
    </xf>
    <xf numFmtId="2" fontId="2" fillId="0" borderId="10" xfId="0" applyNumberFormat="1" applyFont="1" applyBorder="1" applyProtection="1"/>
    <xf numFmtId="2" fontId="31" fillId="0" borderId="13" xfId="0" applyNumberFormat="1" applyFont="1" applyBorder="1" applyProtection="1"/>
    <xf numFmtId="0" fontId="1" fillId="0" borderId="1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1" fillId="3" borderId="0" xfId="0" applyFont="1" applyFill="1" applyProtection="1">
      <protection locked="0"/>
    </xf>
    <xf numFmtId="0" fontId="0" fillId="0" borderId="0" xfId="0" applyProtection="1">
      <protection locked="0"/>
    </xf>
    <xf numFmtId="0" fontId="7" fillId="0" borderId="6" xfId="0" applyFont="1" applyBorder="1" applyProtection="1"/>
    <xf numFmtId="0" fontId="3" fillId="0" borderId="10" xfId="0" applyFont="1" applyBorder="1" applyProtection="1"/>
    <xf numFmtId="2" fontId="2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2" fillId="0" borderId="10" xfId="0" applyNumberFormat="1" applyFont="1" applyBorder="1" applyAlignment="1" applyProtection="1">
      <alignment horizontal="right"/>
    </xf>
    <xf numFmtId="2" fontId="5" fillId="0" borderId="9" xfId="0" applyNumberFormat="1" applyFont="1" applyBorder="1" applyAlignment="1" applyProtection="1">
      <alignment horizontal="right" vertical="center"/>
    </xf>
    <xf numFmtId="0" fontId="5" fillId="0" borderId="10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horizontal="center"/>
    </xf>
    <xf numFmtId="1" fontId="8" fillId="0" borderId="21" xfId="0" applyNumberFormat="1" applyFont="1" applyBorder="1" applyAlignment="1" applyProtection="1">
      <alignment vertical="center"/>
    </xf>
    <xf numFmtId="1" fontId="2" fillId="0" borderId="22" xfId="0" applyNumberFormat="1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left"/>
    </xf>
    <xf numFmtId="2" fontId="2" fillId="0" borderId="0" xfId="0" applyNumberFormat="1" applyFont="1" applyBorder="1" applyAlignment="1" applyProtection="1">
      <alignment horizontal="right"/>
    </xf>
    <xf numFmtId="2" fontId="30" fillId="2" borderId="0" xfId="0" applyNumberFormat="1" applyFont="1" applyFill="1" applyBorder="1" applyProtection="1">
      <protection locked="0"/>
    </xf>
    <xf numFmtId="2" fontId="4" fillId="0" borderId="0" xfId="0" applyNumberFormat="1" applyFont="1" applyBorder="1" applyAlignment="1" applyProtection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2" fillId="0" borderId="0" xfId="0" applyFont="1" applyProtection="1"/>
    <xf numFmtId="0" fontId="2" fillId="0" borderId="23" xfId="0" applyFont="1" applyBorder="1" applyAlignment="1" applyProtection="1">
      <alignment horizontal="center"/>
    </xf>
    <xf numFmtId="0" fontId="2" fillId="0" borderId="20" xfId="0" applyFont="1" applyBorder="1" applyProtection="1"/>
    <xf numFmtId="0" fontId="10" fillId="0" borderId="9" xfId="0" applyFont="1" applyBorder="1" applyAlignment="1" applyProtection="1">
      <alignment horizontal="left"/>
    </xf>
    <xf numFmtId="2" fontId="2" fillId="0" borderId="23" xfId="0" applyNumberFormat="1" applyFont="1" applyBorder="1" applyProtection="1"/>
    <xf numFmtId="2" fontId="30" fillId="0" borderId="20" xfId="0" applyNumberFormat="1" applyFont="1" applyFill="1" applyBorder="1" applyProtection="1"/>
    <xf numFmtId="0" fontId="2" fillId="0" borderId="17" xfId="0" applyFont="1" applyBorder="1" applyAlignment="1" applyProtection="1"/>
    <xf numFmtId="0" fontId="0" fillId="0" borderId="17" xfId="0" applyBorder="1" applyAlignment="1" applyProtection="1"/>
    <xf numFmtId="2" fontId="30" fillId="0" borderId="17" xfId="0" applyNumberFormat="1" applyFont="1" applyFill="1" applyBorder="1" applyProtection="1"/>
    <xf numFmtId="0" fontId="2" fillId="0" borderId="18" xfId="0" applyFont="1" applyBorder="1" applyAlignment="1" applyProtection="1"/>
    <xf numFmtId="0" fontId="7" fillId="0" borderId="24" xfId="0" applyFont="1" applyBorder="1" applyAlignment="1" applyProtection="1">
      <alignment horizontal="right"/>
    </xf>
    <xf numFmtId="0" fontId="2" fillId="0" borderId="24" xfId="0" applyFont="1" applyBorder="1" applyAlignment="1" applyProtection="1">
      <alignment horizontal="right"/>
      <protection locked="0"/>
    </xf>
    <xf numFmtId="0" fontId="9" fillId="0" borderId="19" xfId="0" applyFont="1" applyBorder="1" applyAlignment="1" applyProtection="1"/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2" fontId="5" fillId="0" borderId="25" xfId="0" applyNumberFormat="1" applyFont="1" applyBorder="1" applyAlignment="1" applyProtection="1">
      <alignment vertical="center"/>
    </xf>
    <xf numFmtId="49" fontId="3" fillId="0" borderId="7" xfId="0" applyNumberFormat="1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left"/>
      <protection locked="0"/>
    </xf>
    <xf numFmtId="0" fontId="5" fillId="0" borderId="13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2" fontId="2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alignment vertical="center"/>
    </xf>
    <xf numFmtId="2" fontId="30" fillId="2" borderId="16" xfId="0" applyNumberFormat="1" applyFont="1" applyFill="1" applyBorder="1" applyProtection="1">
      <protection locked="0"/>
    </xf>
    <xf numFmtId="2" fontId="5" fillId="0" borderId="26" xfId="0" applyNumberFormat="1" applyFont="1" applyBorder="1" applyAlignment="1" applyProtection="1">
      <alignment vertical="center"/>
    </xf>
    <xf numFmtId="0" fontId="0" fillId="0" borderId="23" xfId="0" applyBorder="1" applyAlignment="1" applyProtection="1"/>
    <xf numFmtId="0" fontId="0" fillId="0" borderId="14" xfId="0" applyBorder="1" applyAlignment="1" applyProtection="1"/>
    <xf numFmtId="0" fontId="2" fillId="0" borderId="2" xfId="0" applyFont="1" applyBorder="1" applyProtection="1">
      <protection locked="0"/>
    </xf>
    <xf numFmtId="2" fontId="2" fillId="0" borderId="2" xfId="0" applyNumberFormat="1" applyFont="1" applyBorder="1" applyAlignment="1" applyProtection="1">
      <alignment horizontal="right"/>
    </xf>
    <xf numFmtId="2" fontId="2" fillId="0" borderId="2" xfId="0" applyNumberFormat="1" applyFont="1" applyFill="1" applyBorder="1" applyAlignment="1" applyProtection="1">
      <alignment horizontal="right"/>
    </xf>
    <xf numFmtId="2" fontId="12" fillId="0" borderId="0" xfId="0" applyNumberFormat="1" applyFont="1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49" fontId="6" fillId="0" borderId="4" xfId="0" applyNumberFormat="1" applyFont="1" applyBorder="1" applyAlignment="1" applyProtection="1">
      <alignment horizontal="left"/>
    </xf>
    <xf numFmtId="0" fontId="1" fillId="0" borderId="27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right"/>
    </xf>
    <xf numFmtId="0" fontId="23" fillId="0" borderId="0" xfId="0" applyFont="1" applyProtection="1"/>
    <xf numFmtId="164" fontId="22" fillId="0" borderId="0" xfId="0" applyNumberFormat="1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left"/>
    </xf>
    <xf numFmtId="0" fontId="2" fillId="0" borderId="0" xfId="0" applyFont="1" applyAlignment="1" applyProtection="1"/>
    <xf numFmtId="0" fontId="2" fillId="0" borderId="0" xfId="0" applyFont="1" applyAlignment="1"/>
    <xf numFmtId="0" fontId="1" fillId="4" borderId="0" xfId="0" applyFont="1" applyFill="1" applyProtection="1">
      <protection locked="0"/>
    </xf>
    <xf numFmtId="0" fontId="1" fillId="0" borderId="0" xfId="0" applyFont="1" applyAlignment="1"/>
    <xf numFmtId="164" fontId="11" fillId="0" borderId="0" xfId="0" applyNumberFormat="1" applyFont="1" applyBorder="1" applyAlignment="1" applyProtection="1">
      <alignment horizontal="center"/>
    </xf>
    <xf numFmtId="164" fontId="11" fillId="0" borderId="28" xfId="0" applyNumberFormat="1" applyFont="1" applyBorder="1" applyAlignment="1" applyProtection="1">
      <alignment horizontal="center"/>
    </xf>
    <xf numFmtId="0" fontId="7" fillId="0" borderId="10" xfId="0" applyFont="1" applyBorder="1" applyProtection="1"/>
    <xf numFmtId="0" fontId="2" fillId="5" borderId="2" xfId="0" applyFont="1" applyFill="1" applyBorder="1" applyProtection="1"/>
    <xf numFmtId="0" fontId="2" fillId="5" borderId="4" xfId="0" applyFont="1" applyFill="1" applyBorder="1" applyAlignment="1" applyProtection="1">
      <alignment horizontal="left"/>
    </xf>
    <xf numFmtId="0" fontId="2" fillId="5" borderId="1" xfId="0" applyFont="1" applyFill="1" applyBorder="1" applyProtection="1"/>
    <xf numFmtId="2" fontId="2" fillId="5" borderId="1" xfId="0" applyNumberFormat="1" applyFont="1" applyFill="1" applyBorder="1" applyAlignment="1" applyProtection="1">
      <alignment horizontal="right"/>
    </xf>
    <xf numFmtId="2" fontId="2" fillId="5" borderId="1" xfId="0" applyNumberFormat="1" applyFont="1" applyFill="1" applyBorder="1" applyProtection="1"/>
    <xf numFmtId="0" fontId="3" fillId="0" borderId="0" xfId="0" applyFont="1" applyBorder="1" applyAlignment="1" applyProtection="1">
      <alignment horizontal="center" vertical="center" wrapText="1"/>
    </xf>
    <xf numFmtId="0" fontId="9" fillId="0" borderId="2" xfId="0" applyFont="1" applyBorder="1" applyProtection="1"/>
    <xf numFmtId="2" fontId="2" fillId="0" borderId="1" xfId="0" applyNumberFormat="1" applyFont="1" applyBorder="1" applyProtection="1"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left"/>
      <protection locked="0"/>
    </xf>
    <xf numFmtId="49" fontId="2" fillId="0" borderId="4" xfId="0" applyNumberFormat="1" applyFont="1" applyBorder="1" applyProtection="1"/>
    <xf numFmtId="0" fontId="1" fillId="0" borderId="8" xfId="0" applyFont="1" applyBorder="1" applyProtection="1">
      <protection locked="0"/>
    </xf>
    <xf numFmtId="0" fontId="2" fillId="0" borderId="1" xfId="0" applyFont="1" applyBorder="1" applyAlignment="1" applyProtection="1">
      <alignment vertical="center"/>
    </xf>
    <xf numFmtId="0" fontId="1" fillId="0" borderId="0" xfId="0" applyFont="1" applyAlignment="1" applyProtection="1"/>
    <xf numFmtId="2" fontId="5" fillId="0" borderId="0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horizontal="left"/>
    </xf>
    <xf numFmtId="2" fontId="2" fillId="0" borderId="0" xfId="0" applyNumberFormat="1" applyFont="1" applyFill="1" applyBorder="1" applyAlignment="1" applyProtection="1">
      <alignment horizontal="right"/>
    </xf>
    <xf numFmtId="2" fontId="2" fillId="0" borderId="0" xfId="0" applyNumberFormat="1" applyFont="1" applyFill="1" applyBorder="1" applyProtection="1"/>
    <xf numFmtId="0" fontId="3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49" fontId="15" fillId="0" borderId="0" xfId="0" applyNumberFormat="1" applyFont="1" applyBorder="1" applyAlignment="1" applyProtection="1">
      <alignment horizontal="left"/>
    </xf>
    <xf numFmtId="49" fontId="3" fillId="0" borderId="0" xfId="0" applyNumberFormat="1" applyFont="1" applyBorder="1" applyAlignment="1" applyProtection="1">
      <alignment horizontal="left"/>
    </xf>
    <xf numFmtId="49" fontId="18" fillId="0" borderId="0" xfId="0" applyNumberFormat="1" applyFont="1" applyBorder="1" applyAlignment="1" applyProtection="1">
      <alignment horizontal="left"/>
    </xf>
    <xf numFmtId="49" fontId="2" fillId="0" borderId="4" xfId="0" applyNumberFormat="1" applyFont="1" applyBorder="1" applyProtection="1">
      <protection locked="0"/>
    </xf>
    <xf numFmtId="0" fontId="1" fillId="0" borderId="0" xfId="0" applyFont="1" applyBorder="1" applyAlignment="1" applyProtection="1">
      <alignment vertical="center"/>
    </xf>
    <xf numFmtId="2" fontId="30" fillId="0" borderId="0" xfId="0" applyNumberFormat="1" applyFont="1" applyFill="1" applyBorder="1" applyProtection="1"/>
    <xf numFmtId="2" fontId="1" fillId="0" borderId="6" xfId="0" applyNumberFormat="1" applyFont="1" applyBorder="1" applyAlignment="1" applyProtection="1">
      <alignment vertical="center"/>
    </xf>
    <xf numFmtId="2" fontId="33" fillId="6" borderId="2" xfId="0" applyNumberFormat="1" applyFont="1" applyFill="1" applyBorder="1" applyAlignment="1" applyProtection="1">
      <alignment vertical="center"/>
      <protection locked="0"/>
    </xf>
    <xf numFmtId="2" fontId="33" fillId="6" borderId="6" xfId="0" applyNumberFormat="1" applyFont="1" applyFill="1" applyBorder="1" applyAlignment="1" applyProtection="1">
      <alignment vertical="center"/>
      <protection locked="0"/>
    </xf>
    <xf numFmtId="0" fontId="2" fillId="0" borderId="18" xfId="0" applyFont="1" applyBorder="1" applyProtection="1"/>
    <xf numFmtId="49" fontId="3" fillId="0" borderId="12" xfId="0" applyNumberFormat="1" applyFont="1" applyBorder="1" applyAlignment="1" applyProtection="1">
      <alignment horizontal="left"/>
    </xf>
    <xf numFmtId="0" fontId="4" fillId="0" borderId="2" xfId="0" applyFont="1" applyBorder="1" applyProtection="1"/>
    <xf numFmtId="2" fontId="30" fillId="0" borderId="4" xfId="0" applyNumberFormat="1" applyFont="1" applyFill="1" applyBorder="1" applyProtection="1"/>
    <xf numFmtId="2" fontId="24" fillId="0" borderId="12" xfId="0" applyNumberFormat="1" applyFont="1" applyBorder="1" applyAlignment="1" applyProtection="1">
      <alignment vertical="center"/>
    </xf>
    <xf numFmtId="0" fontId="3" fillId="0" borderId="9" xfId="0" applyFont="1" applyBorder="1" applyAlignment="1" applyProtection="1">
      <alignment horizontal="left"/>
    </xf>
    <xf numFmtId="0" fontId="29" fillId="0" borderId="2" xfId="1" applyFont="1" applyBorder="1" applyProtection="1"/>
    <xf numFmtId="49" fontId="3" fillId="0" borderId="4" xfId="0" applyNumberFormat="1" applyFont="1" applyBorder="1" applyProtection="1"/>
    <xf numFmtId="0" fontId="1" fillId="0" borderId="0" xfId="0" applyFont="1" applyProtection="1"/>
    <xf numFmtId="2" fontId="2" fillId="0" borderId="1" xfId="0" applyNumberFormat="1" applyFont="1" applyFill="1" applyBorder="1" applyProtection="1">
      <protection locked="0"/>
    </xf>
    <xf numFmtId="2" fontId="2" fillId="0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Fill="1" applyBorder="1" applyProtection="1">
      <protection locked="0"/>
    </xf>
    <xf numFmtId="0" fontId="2" fillId="0" borderId="27" xfId="0" applyFont="1" applyBorder="1" applyAlignment="1" applyProtection="1">
      <alignment horizontal="center"/>
      <protection locked="0"/>
    </xf>
    <xf numFmtId="2" fontId="2" fillId="0" borderId="27" xfId="0" applyNumberFormat="1" applyFont="1" applyFill="1" applyBorder="1" applyAlignment="1" applyProtection="1">
      <alignment horizontal="right"/>
    </xf>
    <xf numFmtId="0" fontId="2" fillId="0" borderId="27" xfId="0" applyFont="1" applyFill="1" applyBorder="1" applyProtection="1"/>
    <xf numFmtId="0" fontId="2" fillId="0" borderId="8" xfId="0" applyFont="1" applyBorder="1" applyAlignment="1" applyProtection="1">
      <alignment horizontal="center"/>
      <protection locked="0"/>
    </xf>
    <xf numFmtId="0" fontId="2" fillId="0" borderId="10" xfId="0" applyFont="1" applyBorder="1" applyProtection="1">
      <protection locked="0"/>
    </xf>
    <xf numFmtId="0" fontId="2" fillId="0" borderId="9" xfId="0" applyFont="1" applyBorder="1" applyAlignment="1" applyProtection="1">
      <alignment horizontal="left"/>
      <protection locked="0"/>
    </xf>
    <xf numFmtId="2" fontId="2" fillId="0" borderId="8" xfId="0" applyNumberFormat="1" applyFont="1" applyFill="1" applyBorder="1" applyProtection="1">
      <protection locked="0"/>
    </xf>
    <xf numFmtId="0" fontId="1" fillId="0" borderId="8" xfId="0" applyFont="1" applyBorder="1" applyAlignment="1" applyProtection="1">
      <alignment vertical="center"/>
    </xf>
    <xf numFmtId="0" fontId="3" fillId="0" borderId="2" xfId="0" applyFont="1" applyBorder="1" applyProtection="1">
      <protection locked="0"/>
    </xf>
    <xf numFmtId="49" fontId="3" fillId="0" borderId="4" xfId="0" applyNumberFormat="1" applyFont="1" applyBorder="1" applyAlignment="1" applyProtection="1">
      <alignment horizontal="left"/>
      <protection locked="0"/>
    </xf>
    <xf numFmtId="0" fontId="3" fillId="0" borderId="18" xfId="0" applyFont="1" applyBorder="1" applyProtection="1">
      <protection locked="0"/>
    </xf>
    <xf numFmtId="2" fontId="2" fillId="0" borderId="11" xfId="0" applyNumberFormat="1" applyFont="1" applyBorder="1" applyProtection="1">
      <protection locked="0"/>
    </xf>
    <xf numFmtId="2" fontId="30" fillId="0" borderId="2" xfId="0" applyNumberFormat="1" applyFont="1" applyFill="1" applyBorder="1" applyProtection="1"/>
    <xf numFmtId="49" fontId="2" fillId="0" borderId="4" xfId="0" applyNumberFormat="1" applyFont="1" applyBorder="1" applyAlignment="1" applyProtection="1">
      <alignment horizontal="left"/>
      <protection locked="0"/>
    </xf>
    <xf numFmtId="0" fontId="3" fillId="0" borderId="18" xfId="0" applyFont="1" applyBorder="1" applyAlignment="1" applyProtection="1">
      <alignment vertical="center"/>
    </xf>
    <xf numFmtId="49" fontId="2" fillId="0" borderId="12" xfId="0" applyNumberFormat="1" applyFont="1" applyBorder="1" applyAlignment="1" applyProtection="1">
      <alignment horizontal="left"/>
    </xf>
    <xf numFmtId="2" fontId="2" fillId="0" borderId="18" xfId="0" applyNumberFormat="1" applyFont="1" applyFill="1" applyBorder="1" applyAlignment="1" applyProtection="1">
      <alignment horizontal="left"/>
    </xf>
    <xf numFmtId="2" fontId="2" fillId="0" borderId="11" xfId="0" applyNumberFormat="1" applyFont="1" applyFill="1" applyBorder="1" applyProtection="1"/>
    <xf numFmtId="2" fontId="2" fillId="0" borderId="5" xfId="0" applyNumberFormat="1" applyFont="1" applyBorder="1" applyProtection="1">
      <protection locked="0"/>
    </xf>
    <xf numFmtId="2" fontId="2" fillId="0" borderId="5" xfId="0" applyNumberFormat="1" applyFont="1" applyBorder="1" applyAlignment="1" applyProtection="1">
      <alignment horizontal="right"/>
      <protection locked="0"/>
    </xf>
    <xf numFmtId="0" fontId="2" fillId="0" borderId="5" xfId="0" applyFont="1" applyBorder="1" applyProtection="1">
      <protection locked="0"/>
    </xf>
    <xf numFmtId="2" fontId="3" fillId="0" borderId="1" xfId="0" applyNumberFormat="1" applyFont="1" applyBorder="1" applyProtection="1"/>
    <xf numFmtId="2" fontId="3" fillId="0" borderId="1" xfId="0" applyNumberFormat="1" applyFont="1" applyFill="1" applyBorder="1" applyProtection="1"/>
    <xf numFmtId="2" fontId="30" fillId="2" borderId="6" xfId="0" applyNumberFormat="1" applyFont="1" applyFill="1" applyBorder="1" applyProtection="1">
      <protection locked="0"/>
    </xf>
    <xf numFmtId="2" fontId="30" fillId="2" borderId="29" xfId="0" applyNumberFormat="1" applyFont="1" applyFill="1" applyBorder="1" applyProtection="1">
      <protection locked="0"/>
    </xf>
    <xf numFmtId="0" fontId="34" fillId="2" borderId="10" xfId="0" applyFont="1" applyFill="1" applyBorder="1" applyAlignment="1" applyProtection="1">
      <protection locked="0"/>
    </xf>
    <xf numFmtId="0" fontId="1" fillId="0" borderId="29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</xf>
    <xf numFmtId="0" fontId="35" fillId="0" borderId="19" xfId="1" applyFont="1" applyBorder="1" applyProtection="1"/>
    <xf numFmtId="0" fontId="34" fillId="2" borderId="18" xfId="0" applyFont="1" applyFill="1" applyBorder="1" applyAlignment="1" applyProtection="1">
      <protection locked="0"/>
    </xf>
    <xf numFmtId="0" fontId="3" fillId="0" borderId="2" xfId="0" applyFont="1" applyBorder="1" applyAlignment="1" applyProtection="1">
      <alignment vertical="center"/>
    </xf>
    <xf numFmtId="2" fontId="2" fillId="0" borderId="1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Protection="1"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49" fontId="3" fillId="0" borderId="7" xfId="0" applyNumberFormat="1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12" xfId="0" applyFont="1" applyBorder="1" applyAlignment="1" applyProtection="1">
      <alignment horizontal="left"/>
      <protection locked="0"/>
    </xf>
    <xf numFmtId="2" fontId="2" fillId="0" borderId="11" xfId="0" applyNumberFormat="1" applyFont="1" applyBorder="1" applyAlignment="1" applyProtection="1">
      <alignment horizontal="right"/>
      <protection locked="0"/>
    </xf>
    <xf numFmtId="0" fontId="2" fillId="0" borderId="11" xfId="0" applyFont="1" applyBorder="1" applyProtection="1">
      <protection locked="0"/>
    </xf>
    <xf numFmtId="2" fontId="2" fillId="0" borderId="8" xfId="0" applyNumberFormat="1" applyFont="1" applyBorder="1" applyAlignment="1" applyProtection="1">
      <alignment horizontal="right"/>
      <protection locked="0"/>
    </xf>
    <xf numFmtId="0" fontId="2" fillId="0" borderId="8" xfId="0" applyFont="1" applyBorder="1" applyProtection="1"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2" fillId="0" borderId="30" xfId="0" applyFont="1" applyBorder="1" applyAlignment="1" applyProtection="1">
      <alignment horizontal="center"/>
      <protection locked="0"/>
    </xf>
    <xf numFmtId="49" fontId="3" fillId="0" borderId="25" xfId="0" applyNumberFormat="1" applyFont="1" applyBorder="1" applyAlignment="1" applyProtection="1">
      <alignment horizontal="left"/>
      <protection locked="0"/>
    </xf>
    <xf numFmtId="2" fontId="2" fillId="0" borderId="30" xfId="0" applyNumberFormat="1" applyFont="1" applyBorder="1" applyAlignment="1" applyProtection="1">
      <alignment horizontal="right"/>
      <protection locked="0"/>
    </xf>
    <xf numFmtId="0" fontId="2" fillId="0" borderId="30" xfId="0" applyFont="1" applyBorder="1" applyProtection="1">
      <protection locked="0"/>
    </xf>
    <xf numFmtId="2" fontId="2" fillId="0" borderId="30" xfId="0" applyNumberFormat="1" applyFont="1" applyBorder="1" applyProtection="1">
      <protection locked="0"/>
    </xf>
    <xf numFmtId="0" fontId="3" fillId="0" borderId="10" xfId="0" applyFont="1" applyBorder="1" applyProtection="1">
      <protection locked="0"/>
    </xf>
    <xf numFmtId="2" fontId="2" fillId="0" borderId="8" xfId="0" applyNumberFormat="1" applyFont="1" applyFill="1" applyBorder="1" applyAlignment="1" applyProtection="1">
      <alignment horizontal="right"/>
      <protection locked="0"/>
    </xf>
    <xf numFmtId="0" fontId="2" fillId="0" borderId="8" xfId="0" applyFont="1" applyFill="1" applyBorder="1" applyProtection="1">
      <protection locked="0"/>
    </xf>
    <xf numFmtId="0" fontId="2" fillId="5" borderId="6" xfId="0" applyFont="1" applyFill="1" applyBorder="1" applyProtection="1">
      <protection locked="0"/>
    </xf>
    <xf numFmtId="0" fontId="2" fillId="5" borderId="4" xfId="0" applyFont="1" applyFill="1" applyBorder="1" applyAlignment="1" applyProtection="1">
      <alignment horizontal="left"/>
      <protection locked="0"/>
    </xf>
    <xf numFmtId="2" fontId="36" fillId="5" borderId="1" xfId="0" applyNumberFormat="1" applyFont="1" applyFill="1" applyBorder="1" applyAlignment="1" applyProtection="1">
      <alignment horizontal="right"/>
      <protection locked="0"/>
    </xf>
    <xf numFmtId="0" fontId="2" fillId="5" borderId="1" xfId="0" applyFont="1" applyFill="1" applyBorder="1" applyProtection="1">
      <protection locked="0"/>
    </xf>
    <xf numFmtId="2" fontId="36" fillId="5" borderId="1" xfId="0" applyNumberFormat="1" applyFont="1" applyFill="1" applyBorder="1" applyProtection="1">
      <protection locked="0"/>
    </xf>
    <xf numFmtId="2" fontId="30" fillId="2" borderId="2" xfId="0" applyNumberFormat="1" applyFont="1" applyFill="1" applyBorder="1" applyProtection="1"/>
    <xf numFmtId="2" fontId="30" fillId="2" borderId="19" xfId="0" applyNumberFormat="1" applyFont="1" applyFill="1" applyBorder="1" applyProtection="1"/>
    <xf numFmtId="2" fontId="30" fillId="2" borderId="10" xfId="0" applyNumberFormat="1" applyFont="1" applyFill="1" applyBorder="1" applyProtection="1"/>
    <xf numFmtId="0" fontId="2" fillId="0" borderId="16" xfId="0" applyFont="1" applyBorder="1" applyProtection="1"/>
    <xf numFmtId="0" fontId="2" fillId="0" borderId="26" xfId="0" applyFont="1" applyBorder="1" applyAlignment="1" applyProtection="1">
      <alignment horizontal="left"/>
    </xf>
    <xf numFmtId="2" fontId="2" fillId="0" borderId="27" xfId="0" applyNumberFormat="1" applyFont="1" applyFill="1" applyBorder="1" applyProtection="1"/>
    <xf numFmtId="2" fontId="2" fillId="0" borderId="2" xfId="0" applyNumberFormat="1" applyFont="1" applyFill="1" applyBorder="1" applyAlignment="1" applyProtection="1">
      <alignment horizontal="right"/>
      <protection locked="0"/>
    </xf>
    <xf numFmtId="49" fontId="15" fillId="0" borderId="9" xfId="0" applyNumberFormat="1" applyFont="1" applyBorder="1" applyAlignment="1" applyProtection="1">
      <alignment horizontal="left"/>
      <protection locked="0"/>
    </xf>
    <xf numFmtId="0" fontId="3" fillId="0" borderId="16" xfId="0" applyFont="1" applyBorder="1" applyProtection="1">
      <protection locked="0"/>
    </xf>
    <xf numFmtId="0" fontId="34" fillId="2" borderId="19" xfId="0" applyFont="1" applyFill="1" applyBorder="1" applyAlignment="1" applyProtection="1"/>
    <xf numFmtId="49" fontId="2" fillId="0" borderId="1" xfId="0" applyNumberFormat="1" applyFont="1" applyBorder="1" applyAlignment="1" applyProtection="1">
      <alignment horizontal="center"/>
      <protection locked="0"/>
    </xf>
    <xf numFmtId="2" fontId="33" fillId="6" borderId="2" xfId="0" applyNumberFormat="1" applyFont="1" applyFill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2" fontId="2" fillId="0" borderId="2" xfId="0" applyNumberFormat="1" applyFont="1" applyBorder="1" applyProtection="1">
      <protection locked="0"/>
    </xf>
    <xf numFmtId="2" fontId="3" fillId="0" borderId="1" xfId="0" applyNumberFormat="1" applyFont="1" applyFill="1" applyBorder="1" applyProtection="1">
      <protection locked="0"/>
    </xf>
    <xf numFmtId="0" fontId="2" fillId="0" borderId="26" xfId="0" applyFont="1" applyBorder="1" applyAlignment="1" applyProtection="1">
      <alignment horizontal="left"/>
      <protection locked="0"/>
    </xf>
    <xf numFmtId="2" fontId="2" fillId="0" borderId="27" xfId="0" applyNumberFormat="1" applyFont="1" applyBorder="1" applyAlignment="1" applyProtection="1">
      <alignment horizontal="right"/>
      <protection locked="0"/>
    </xf>
    <xf numFmtId="0" fontId="2" fillId="0" borderId="27" xfId="0" applyFont="1" applyBorder="1" applyProtection="1">
      <protection locked="0"/>
    </xf>
    <xf numFmtId="2" fontId="2" fillId="0" borderId="27" xfId="0" applyNumberFormat="1" applyFont="1" applyBorder="1" applyProtection="1">
      <protection locked="0"/>
    </xf>
    <xf numFmtId="49" fontId="2" fillId="0" borderId="9" xfId="0" applyNumberFormat="1" applyFont="1" applyBorder="1" applyAlignment="1" applyProtection="1">
      <alignment horizontal="left"/>
      <protection locked="0"/>
    </xf>
    <xf numFmtId="2" fontId="2" fillId="0" borderId="10" xfId="0" applyNumberFormat="1" applyFont="1" applyFill="1" applyBorder="1" applyAlignment="1" applyProtection="1">
      <alignment horizontal="right"/>
      <protection locked="0"/>
    </xf>
    <xf numFmtId="2" fontId="3" fillId="0" borderId="8" xfId="0" applyNumberFormat="1" applyFont="1" applyFill="1" applyBorder="1" applyProtection="1">
      <protection locked="0"/>
    </xf>
    <xf numFmtId="49" fontId="15" fillId="0" borderId="4" xfId="0" applyNumberFormat="1" applyFont="1" applyBorder="1" applyAlignment="1" applyProtection="1">
      <alignment horizontal="left"/>
      <protection locked="0"/>
    </xf>
    <xf numFmtId="2" fontId="2" fillId="0" borderId="2" xfId="0" applyNumberFormat="1" applyFont="1" applyBorder="1" applyAlignment="1" applyProtection="1">
      <alignment horizontal="right"/>
      <protection locked="0"/>
    </xf>
    <xf numFmtId="2" fontId="2" fillId="0" borderId="10" xfId="0" applyNumberFormat="1" applyFont="1" applyBorder="1" applyProtection="1">
      <protection locked="0"/>
    </xf>
    <xf numFmtId="0" fontId="0" fillId="0" borderId="20" xfId="0" applyBorder="1" applyAlignment="1" applyProtection="1"/>
    <xf numFmtId="0" fontId="35" fillId="0" borderId="10" xfId="1" applyFont="1" applyBorder="1" applyAlignment="1" applyProtection="1"/>
    <xf numFmtId="49" fontId="2" fillId="0" borderId="12" xfId="0" applyNumberFormat="1" applyFont="1" applyBorder="1" applyAlignment="1" applyProtection="1">
      <alignment horizontal="left"/>
      <protection locked="0"/>
    </xf>
    <xf numFmtId="0" fontId="3" fillId="0" borderId="6" xfId="0" applyFont="1" applyBorder="1" applyProtection="1"/>
    <xf numFmtId="49" fontId="2" fillId="0" borderId="7" xfId="0" applyNumberFormat="1" applyFont="1" applyBorder="1" applyAlignment="1" applyProtection="1">
      <alignment horizontal="left"/>
    </xf>
    <xf numFmtId="2" fontId="2" fillId="0" borderId="6" xfId="0" applyNumberFormat="1" applyFont="1" applyFill="1" applyBorder="1" applyAlignment="1" applyProtection="1">
      <alignment horizontal="right"/>
    </xf>
    <xf numFmtId="2" fontId="3" fillId="0" borderId="5" xfId="0" applyNumberFormat="1" applyFont="1" applyFill="1" applyBorder="1" applyProtection="1"/>
    <xf numFmtId="49" fontId="35" fillId="0" borderId="10" xfId="1" applyNumberFormat="1" applyFont="1" applyBorder="1" applyAlignment="1" applyProtection="1"/>
    <xf numFmtId="0" fontId="0" fillId="0" borderId="9" xfId="0" applyBorder="1" applyAlignment="1" applyProtection="1"/>
    <xf numFmtId="49" fontId="3" fillId="0" borderId="9" xfId="0" applyNumberFormat="1" applyFont="1" applyBorder="1" applyAlignment="1" applyProtection="1">
      <alignment horizontal="left"/>
    </xf>
    <xf numFmtId="2" fontId="3" fillId="0" borderId="8" xfId="0" applyNumberFormat="1" applyFont="1" applyBorder="1" applyProtection="1"/>
    <xf numFmtId="0" fontId="3" fillId="0" borderId="18" xfId="0" applyFont="1" applyBorder="1" applyAlignment="1" applyProtection="1">
      <alignment vertical="center"/>
      <protection locked="0"/>
    </xf>
    <xf numFmtId="2" fontId="2" fillId="0" borderId="18" xfId="0" applyNumberFormat="1" applyFont="1" applyFill="1" applyBorder="1" applyAlignment="1" applyProtection="1">
      <alignment horizontal="left"/>
      <protection locked="0"/>
    </xf>
    <xf numFmtId="2" fontId="2" fillId="0" borderId="11" xfId="0" applyNumberFormat="1" applyFont="1" applyFill="1" applyBorder="1" applyProtection="1">
      <protection locked="0"/>
    </xf>
    <xf numFmtId="0" fontId="2" fillId="0" borderId="18" xfId="0" applyFont="1" applyBorder="1" applyProtection="1">
      <protection locked="0"/>
    </xf>
    <xf numFmtId="49" fontId="3" fillId="0" borderId="12" xfId="0" applyNumberFormat="1" applyFont="1" applyBorder="1" applyAlignment="1" applyProtection="1">
      <alignment horizontal="left"/>
      <protection locked="0"/>
    </xf>
    <xf numFmtId="2" fontId="2" fillId="0" borderId="18" xfId="0" applyNumberFormat="1" applyFont="1" applyBorder="1" applyAlignment="1" applyProtection="1">
      <alignment horizontal="right"/>
      <protection locked="0"/>
    </xf>
    <xf numFmtId="2" fontId="3" fillId="0" borderId="11" xfId="0" applyNumberFormat="1" applyFont="1" applyFill="1" applyBorder="1" applyProtection="1">
      <protection locked="0"/>
    </xf>
    <xf numFmtId="2" fontId="3" fillId="0" borderId="11" xfId="0" applyNumberFormat="1" applyFont="1" applyBorder="1" applyProtection="1">
      <protection locked="0"/>
    </xf>
    <xf numFmtId="49" fontId="6" fillId="0" borderId="12" xfId="0" applyNumberFormat="1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right" vertical="center"/>
    </xf>
    <xf numFmtId="2" fontId="16" fillId="0" borderId="22" xfId="0" applyNumberFormat="1" applyFont="1" applyBorder="1" applyAlignment="1" applyProtection="1">
      <alignment vertical="center"/>
    </xf>
    <xf numFmtId="2" fontId="8" fillId="0" borderId="31" xfId="0" applyNumberFormat="1" applyFont="1" applyBorder="1" applyAlignment="1" applyProtection="1"/>
    <xf numFmtId="2" fontId="8" fillId="0" borderId="20" xfId="0" applyNumberFormat="1" applyFont="1" applyBorder="1" applyAlignment="1" applyProtection="1"/>
    <xf numFmtId="2" fontId="8" fillId="0" borderId="9" xfId="0" applyNumberFormat="1" applyFont="1" applyBorder="1" applyAlignment="1" applyProtection="1"/>
    <xf numFmtId="2" fontId="11" fillId="0" borderId="22" xfId="0" applyNumberFormat="1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1" fontId="8" fillId="0" borderId="21" xfId="0" applyNumberFormat="1" applyFont="1" applyBorder="1" applyAlignment="1" applyProtection="1">
      <alignment vertical="center"/>
    </xf>
    <xf numFmtId="0" fontId="0" fillId="0" borderId="22" xfId="0" applyBorder="1" applyAlignment="1" applyProtection="1"/>
    <xf numFmtId="0" fontId="0" fillId="0" borderId="10" xfId="0" applyBorder="1" applyAlignment="1" applyProtection="1"/>
    <xf numFmtId="0" fontId="0" fillId="0" borderId="20" xfId="0" applyBorder="1" applyAlignment="1" applyProtection="1"/>
    <xf numFmtId="0" fontId="8" fillId="0" borderId="28" xfId="0" applyFont="1" applyBorder="1" applyAlignment="1" applyProtection="1">
      <alignment horizontal="right"/>
      <protection locked="0"/>
    </xf>
    <xf numFmtId="0" fontId="1" fillId="0" borderId="28" xfId="0" applyFont="1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8" fillId="0" borderId="28" xfId="0" applyFont="1" applyBorder="1" applyAlignment="1" applyProtection="1">
      <alignment horizontal="right"/>
    </xf>
    <xf numFmtId="0" fontId="1" fillId="0" borderId="28" xfId="0" applyFont="1" applyBorder="1" applyAlignment="1" applyProtection="1">
      <alignment horizontal="left"/>
    </xf>
    <xf numFmtId="0" fontId="0" fillId="0" borderId="28" xfId="0" applyBorder="1" applyAlignment="1" applyProtection="1">
      <alignment horizontal="left"/>
    </xf>
    <xf numFmtId="0" fontId="11" fillId="0" borderId="22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7" fillId="0" borderId="31" xfId="0" applyFont="1" applyBorder="1" applyAlignment="1" applyProtection="1">
      <alignment vertical="center"/>
    </xf>
    <xf numFmtId="0" fontId="17" fillId="0" borderId="20" xfId="0" applyFont="1" applyBorder="1" applyAlignment="1" applyProtection="1">
      <alignment vertical="center"/>
    </xf>
    <xf numFmtId="0" fontId="17" fillId="0" borderId="9" xfId="0" applyFont="1" applyBorder="1" applyAlignment="1" applyProtection="1">
      <alignment vertical="center"/>
    </xf>
    <xf numFmtId="0" fontId="0" fillId="0" borderId="32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</xf>
    <xf numFmtId="164" fontId="11" fillId="0" borderId="0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14" fontId="1" fillId="0" borderId="28" xfId="0" applyNumberFormat="1" applyFont="1" applyBorder="1" applyAlignment="1" applyProtection="1">
      <alignment horizontal="left"/>
    </xf>
    <xf numFmtId="0" fontId="2" fillId="0" borderId="0" xfId="0" applyFont="1" applyAlignment="1" applyProtection="1"/>
    <xf numFmtId="0" fontId="1" fillId="0" borderId="0" xfId="0" applyFont="1" applyAlignment="1"/>
    <xf numFmtId="0" fontId="5" fillId="0" borderId="20" xfId="0" applyFont="1" applyBorder="1" applyAlignment="1" applyProtection="1">
      <alignment horizontal="center"/>
    </xf>
    <xf numFmtId="0" fontId="0" fillId="0" borderId="20" xfId="0" applyBorder="1" applyAlignment="1">
      <alignment horizontal="center"/>
    </xf>
    <xf numFmtId="2" fontId="8" fillId="0" borderId="2" xfId="0" applyNumberFormat="1" applyFont="1" applyBorder="1" applyAlignment="1" applyProtection="1">
      <alignment horizontal="center"/>
    </xf>
    <xf numFmtId="2" fontId="8" fillId="0" borderId="4" xfId="0" applyNumberFormat="1" applyFont="1" applyBorder="1" applyAlignment="1" applyProtection="1">
      <alignment horizontal="center"/>
    </xf>
    <xf numFmtId="49" fontId="1" fillId="0" borderId="28" xfId="0" applyNumberFormat="1" applyFont="1" applyBorder="1" applyAlignment="1" applyProtection="1">
      <alignment horizontal="left"/>
      <protection locked="0"/>
    </xf>
    <xf numFmtId="49" fontId="0" fillId="0" borderId="28" xfId="0" applyNumberFormat="1" applyBorder="1" applyAlignment="1" applyProtection="1">
      <alignment horizontal="left"/>
      <protection locked="0"/>
    </xf>
    <xf numFmtId="49" fontId="0" fillId="0" borderId="0" xfId="0" applyNumberForma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vertical="center" wrapText="1"/>
    </xf>
    <xf numFmtId="0" fontId="0" fillId="0" borderId="0" xfId="0" applyBorder="1" applyAlignment="1">
      <alignment vertical="center"/>
    </xf>
    <xf numFmtId="0" fontId="14" fillId="0" borderId="15" xfId="0" applyFont="1" applyBorder="1" applyAlignment="1" applyProtection="1">
      <alignment vertical="center"/>
    </xf>
    <xf numFmtId="0" fontId="0" fillId="0" borderId="15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28" xfId="0" applyBorder="1" applyAlignment="1">
      <alignment horizontal="center"/>
    </xf>
    <xf numFmtId="14" fontId="1" fillId="0" borderId="28" xfId="0" applyNumberFormat="1" applyFont="1" applyBorder="1" applyAlignment="1" applyProtection="1">
      <alignment horizontal="left"/>
      <protection locked="0"/>
    </xf>
    <xf numFmtId="0" fontId="14" fillId="0" borderId="0" xfId="0" applyFont="1" applyBorder="1" applyAlignment="1" applyProtection="1">
      <alignment vertical="center"/>
    </xf>
    <xf numFmtId="2" fontId="0" fillId="0" borderId="25" xfId="0" applyNumberFormat="1" applyBorder="1" applyAlignment="1" applyProtection="1">
      <alignment horizontal="center" vertical="center"/>
      <protection locked="0"/>
    </xf>
    <xf numFmtId="2" fontId="0" fillId="0" borderId="26" xfId="0" applyNumberFormat="1" applyBorder="1" applyAlignment="1" applyProtection="1">
      <alignment horizontal="center" vertical="center"/>
      <protection locked="0"/>
    </xf>
    <xf numFmtId="0" fontId="35" fillId="0" borderId="19" xfId="1" applyFont="1" applyBorder="1" applyAlignment="1" applyProtection="1"/>
    <xf numFmtId="0" fontId="35" fillId="0" borderId="23" xfId="1" applyFont="1" applyBorder="1" applyAlignment="1" applyProtection="1"/>
    <xf numFmtId="0" fontId="35" fillId="0" borderId="14" xfId="1" applyFont="1" applyBorder="1" applyAlignment="1" applyProtection="1"/>
    <xf numFmtId="0" fontId="37" fillId="0" borderId="0" xfId="0" applyFont="1" applyAlignment="1" applyProtection="1"/>
  </cellXfs>
  <cellStyles count="2">
    <cellStyle name="Link" xfId="1" builtinId="8"/>
    <cellStyle name="Standard" xfId="0" builtinId="0"/>
  </cellStyles>
  <dxfs count="2">
    <dxf>
      <font>
        <color auto="1"/>
      </font>
      <fill>
        <patternFill>
          <bgColor rgb="FFFF5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attachedToolbars" Target="attachedToolbars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U$70" lockText="1" noThreeD="1"/>
</file>

<file path=xl/ctrlProps/ctrlProp2.xml><?xml version="1.0" encoding="utf-8"?>
<formControlPr xmlns="http://schemas.microsoft.com/office/spreadsheetml/2009/9/main" objectType="CheckBox" fmlaLink="$S$69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</xdr:row>
      <xdr:rowOff>156482</xdr:rowOff>
    </xdr:from>
    <xdr:to>
      <xdr:col>8</xdr:col>
      <xdr:colOff>333375</xdr:colOff>
      <xdr:row>9</xdr:row>
      <xdr:rowOff>34017</xdr:rowOff>
    </xdr:to>
    <xdr:sp macro="" textlink="">
      <xdr:nvSpPr>
        <xdr:cNvPr id="3" name="Text 3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5250" y="1088571"/>
          <a:ext cx="2782661" cy="35378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ct val="100000"/>
            </a:lnSpc>
            <a:defRPr sz="1000"/>
          </a:pPr>
          <a:r>
            <a:rPr lang="de-DE" sz="800" b="0" i="1" strike="noStrike">
              <a:solidFill>
                <a:srgbClr val="000000"/>
              </a:solidFill>
              <a:latin typeface="Arial"/>
              <a:cs typeface="Arial"/>
            </a:rPr>
            <a:t>     Telefon 0 61 09 - 73 10 93      info@knallfrosch.com </a:t>
          </a:r>
        </a:p>
        <a:p>
          <a:pPr algn="ctr" rtl="0">
            <a:lnSpc>
              <a:spcPct val="100000"/>
            </a:lnSpc>
            <a:defRPr sz="1000"/>
          </a:pPr>
          <a:r>
            <a:rPr lang="de-DE" sz="800" b="0" i="1" strike="noStrike">
              <a:solidFill>
                <a:srgbClr val="000000"/>
              </a:solidFill>
              <a:latin typeface="Arial"/>
              <a:cs typeface="Arial"/>
            </a:rPr>
            <a:t>Telefax 0 61 09 - 73 10 94       www.knallfrosch.com</a:t>
          </a:r>
          <a:endParaRPr lang="de-DE" sz="200" b="0" i="1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61233</xdr:colOff>
      <xdr:row>79</xdr:row>
      <xdr:rowOff>74989</xdr:rowOff>
    </xdr:from>
    <xdr:to>
      <xdr:col>8</xdr:col>
      <xdr:colOff>299358</xdr:colOff>
      <xdr:row>81</xdr:row>
      <xdr:rowOff>61242</xdr:rowOff>
    </xdr:to>
    <xdr:sp macro="" textlink="">
      <xdr:nvSpPr>
        <xdr:cNvPr id="17" name="Text 3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1233" y="12865703"/>
          <a:ext cx="2782661" cy="3128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ct val="100000"/>
            </a:lnSpc>
            <a:defRPr sz="1000"/>
          </a:pPr>
          <a:r>
            <a:rPr lang="de-DE" sz="800" b="0" i="1" strike="noStrike">
              <a:solidFill>
                <a:srgbClr val="000000"/>
              </a:solidFill>
              <a:latin typeface="Arial"/>
              <a:cs typeface="Arial"/>
            </a:rPr>
            <a:t>     Telefon 0 61 09 - 73 10 93      info@knallfrosch.com</a:t>
          </a:r>
          <a:br>
            <a:rPr lang="de-DE" sz="800" b="0" i="1" strike="noStrike">
              <a:solidFill>
                <a:srgbClr val="000000"/>
              </a:solidFill>
              <a:latin typeface="Arial"/>
              <a:cs typeface="Arial"/>
            </a:rPr>
          </a:br>
          <a:r>
            <a:rPr lang="de-DE" sz="800" b="0" i="1" strike="noStrike">
              <a:solidFill>
                <a:srgbClr val="000000"/>
              </a:solidFill>
              <a:latin typeface="Arial"/>
              <a:cs typeface="Arial"/>
            </a:rPr>
            <a:t> Telefax 0 61 09 - 73 10 94       www.knallfrosch.com</a:t>
          </a:r>
          <a:endParaRPr lang="de-DE" sz="200" b="0" i="1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 sz="200" b="0" i="1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 sz="800" b="0" i="1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190501</xdr:colOff>
      <xdr:row>83</xdr:row>
      <xdr:rowOff>47624</xdr:rowOff>
    </xdr:from>
    <xdr:to>
      <xdr:col>17</xdr:col>
      <xdr:colOff>421822</xdr:colOff>
      <xdr:row>117</xdr:row>
      <xdr:rowOff>34017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3252108" y="13613945"/>
          <a:ext cx="2993571" cy="55381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2000" b="1" baseline="0"/>
            <a:t>Ausfüllhinweise:</a:t>
          </a:r>
        </a:p>
        <a:p>
          <a:endParaRPr lang="de-DE" sz="1100" baseline="0"/>
        </a:p>
        <a:p>
          <a:r>
            <a:rPr lang="de-DE" sz="1100" baseline="0"/>
            <a:t>In den Spalten A oder K (Menge in Stück) einfach die gewünschte Stückzahl eintragen, den Rest erledigt das Formular.</a:t>
          </a:r>
        </a:p>
        <a:p>
          <a:endParaRPr lang="de-DE" sz="1100" baseline="0"/>
        </a:p>
        <a:p>
          <a:r>
            <a:rPr lang="de-DE" sz="1100"/>
            <a:t>Unten rechts auf Seite 1</a:t>
          </a:r>
          <a:r>
            <a:rPr lang="de-DE" sz="1100" baseline="0"/>
            <a:t> finden Sie die Gesamtsumme, den errechneten Bonus und  den tatsächlich genutzten Bonus. </a:t>
          </a:r>
        </a:p>
        <a:p>
          <a:endParaRPr lang="de-DE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Falls Sie einen bestimmten Artikel als Vorbestellbonus wünschen, geben Sie die gewünschte Stückzahl in der entsprechenden Zeile ein und setzen in das grau markierte Feld in der gleichen Zeile (Spalte H oder Q) ein "x". Damit wird dieser Artikel automatisch als Bonus eingerechnet.</a:t>
          </a:r>
          <a:endParaRPr lang="de-DE">
            <a:effectLst/>
          </a:endParaRPr>
        </a:p>
        <a:p>
          <a:endParaRPr lang="de-DE" sz="1100" baseline="0"/>
        </a:p>
        <a:p>
          <a:r>
            <a:rPr lang="de-DE" sz="1100" baseline="0"/>
            <a:t>Überschreitungen des Bonus sind möglich und können anteilig berechnet werden, indem Sie das entsprechende Häkchen setzen.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aseline="0"/>
            <a:t>Bei Bezahlung per Überweisung (wenn ja, bitte oben anklicken) benötigen wir Ihre vollständige Postanschrift.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Bitte vergessen Sie auch nicht die zum Zünden Ihres Feuerwerkes hilfreichen Bengalanzünder einzuplanen.</a:t>
          </a:r>
          <a:endParaRPr lang="de-DE">
            <a:effectLst/>
          </a:endParaRPr>
        </a:p>
        <a:p>
          <a:endParaRPr lang="de-DE" sz="1100"/>
        </a:p>
      </xdr:txBody>
    </xdr:sp>
    <xdr:clientData/>
  </xdr:twoCellAnchor>
  <xdr:twoCellAnchor editAs="oneCell">
    <xdr:from>
      <xdr:col>0</xdr:col>
      <xdr:colOff>142875</xdr:colOff>
      <xdr:row>0</xdr:row>
      <xdr:rowOff>9525</xdr:rowOff>
    </xdr:from>
    <xdr:to>
      <xdr:col>8</xdr:col>
      <xdr:colOff>381000</xdr:colOff>
      <xdr:row>6</xdr:row>
      <xdr:rowOff>142875</xdr:rowOff>
    </xdr:to>
    <xdr:pic>
      <xdr:nvPicPr>
        <xdr:cNvPr id="15288" name="Grafik 3">
          <a:extLst>
            <a:ext uri="{FF2B5EF4-FFF2-40B4-BE49-F238E27FC236}">
              <a16:creationId xmlns:a16="http://schemas.microsoft.com/office/drawing/2014/main" id="{00000000-0008-0000-0000-0000B83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27813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72</xdr:row>
      <xdr:rowOff>104775</xdr:rowOff>
    </xdr:from>
    <xdr:to>
      <xdr:col>8</xdr:col>
      <xdr:colOff>400050</xdr:colOff>
      <xdr:row>79</xdr:row>
      <xdr:rowOff>28575</xdr:rowOff>
    </xdr:to>
    <xdr:pic>
      <xdr:nvPicPr>
        <xdr:cNvPr id="15289" name="Grafik 18">
          <a:extLst>
            <a:ext uri="{FF2B5EF4-FFF2-40B4-BE49-F238E27FC236}">
              <a16:creationId xmlns:a16="http://schemas.microsoft.com/office/drawing/2014/main" id="{00000000-0008-0000-0000-0000B93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668125"/>
          <a:ext cx="27813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63</xdr:row>
          <xdr:rowOff>133350</xdr:rowOff>
        </xdr:from>
        <xdr:to>
          <xdr:col>17</xdr:col>
          <xdr:colOff>95250</xdr:colOff>
          <xdr:row>65</xdr:row>
          <xdr:rowOff>28575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67</xdr:row>
          <xdr:rowOff>133350</xdr:rowOff>
        </xdr:from>
        <xdr:to>
          <xdr:col>11</xdr:col>
          <xdr:colOff>9525</xdr:colOff>
          <xdr:row>69</xdr:row>
          <xdr:rowOff>28575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9</xdr:row>
          <xdr:rowOff>38100</xdr:rowOff>
        </xdr:from>
        <xdr:to>
          <xdr:col>1</xdr:col>
          <xdr:colOff>104775</xdr:colOff>
          <xdr:row>11</xdr:row>
          <xdr:rowOff>28575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285750</xdr:colOff>
          <xdr:row>9</xdr:row>
          <xdr:rowOff>38100</xdr:rowOff>
        </xdr:from>
        <xdr:to>
          <xdr:col>22</xdr:col>
          <xdr:colOff>76200</xdr:colOff>
          <xdr:row>11</xdr:row>
          <xdr:rowOff>28575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133350</xdr:rowOff>
    </xdr:from>
    <xdr:to>
      <xdr:col>8</xdr:col>
      <xdr:colOff>16104</xdr:colOff>
      <xdr:row>27</xdr:row>
      <xdr:rowOff>57149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4775" y="295275"/>
          <a:ext cx="6007329" cy="41338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Ausfüllhinweise:</a:t>
          </a:r>
          <a:endParaRPr lang="de-DE" sz="1800">
            <a:effectLst/>
          </a:endParaRPr>
        </a:p>
        <a:p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den Spalten A oder K (Menge in Stück) einfach die gewünschte Stückzahl eintragen, den Rest erledigt das Formular.</a:t>
          </a:r>
          <a:endParaRPr lang="de-DE">
            <a:effectLst/>
          </a:endParaRPr>
        </a:p>
        <a:p>
          <a:endParaRPr lang="de-D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Unten rechts auf Seite 1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finden Sie die Gesamtsumme, den errechneten Bonus und  den tatsächlich genutzten Bonus. </a:t>
          </a:r>
          <a:endParaRPr lang="de-DE">
            <a:effectLst/>
          </a:endParaRPr>
        </a:p>
        <a:p>
          <a:pPr eaLnBrk="1" fontAlgn="auto" latinLnBrk="0" hangingPunct="1"/>
          <a:endParaRPr lang="de-DE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Falls Sie einen bestimmten Artikel als Vorbestellbonus wünschen, geben Sie die gewünschte Stückzahl in der entsprechenden Zeile ein und setzen in das grau markierte Feld in der gleichen Zeile (Spalte H oder Q) ein "x". Damit wird dieser Artikel automatisch als Bonus eingerechnet.</a:t>
          </a:r>
          <a:endParaRPr lang="de-DE">
            <a:effectLst/>
          </a:endParaRPr>
        </a:p>
        <a:p>
          <a:endParaRPr lang="de-DE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Überschreitungen des Bonus sind möglich und können anteilig berechnet werden, indem Sie das entsprechende Häkchen setzen.</a:t>
          </a:r>
          <a:endParaRPr lang="de-DE">
            <a:effectLst/>
          </a:endParaRPr>
        </a:p>
        <a:p>
          <a:pPr eaLnBrk="1" fontAlgn="auto" latinLnBrk="0" hangingPunct="1"/>
          <a:endParaRPr lang="de-DE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Bei Bezahlung per Überweisung (wenn ja, bitte oben anklicken) benötigen wir Ihre vollständige </a:t>
          </a:r>
        </a:p>
        <a:p>
          <a:pPr eaLnBrk="1" fontAlgn="auto" latinLnBrk="0" hangingPunct="1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Postanschrift. </a:t>
          </a:r>
          <a:endParaRPr lang="de-DE">
            <a:effectLst/>
          </a:endParaRPr>
        </a:p>
        <a:p>
          <a:pPr eaLnBrk="1" fontAlgn="auto" latinLnBrk="0" hangingPunct="1"/>
          <a:endParaRPr lang="de-DE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Bitte vergessen Sie auch nicht die zum Zünden Ihres Feuerwerkes hilfreichen Bengalanzünder oder Sturmstreichhölzer einzuplanen.</a:t>
          </a:r>
          <a:endParaRPr lang="de-DE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chwab-feuerwerk.de/verbundfeuerwerk-silvester.html" TargetMode="External"/><Relationship Id="rId13" Type="http://schemas.openxmlformats.org/officeDocument/2006/relationships/hyperlink" Target="https://www.schwab-feuerwerk.de/raketen-silvesterfeuerwerk.html" TargetMode="External"/><Relationship Id="rId18" Type="http://schemas.openxmlformats.org/officeDocument/2006/relationships/ctrlProp" Target="../ctrlProps/ctrlProp2.xml"/><Relationship Id="rId3" Type="http://schemas.openxmlformats.org/officeDocument/2006/relationships/hyperlink" Target="https://www.schwab-feuerwerk.de/jugendfeuerwerk-silvester.html" TargetMode="External"/><Relationship Id="rId21" Type="http://schemas.openxmlformats.org/officeDocument/2006/relationships/comments" Target="../comments1.xml"/><Relationship Id="rId7" Type="http://schemas.openxmlformats.org/officeDocument/2006/relationships/hyperlink" Target="https://www.schwab-feuerwerk.de/leuchtfeuerwerk-silvester.html" TargetMode="External"/><Relationship Id="rId12" Type="http://schemas.openxmlformats.org/officeDocument/2006/relationships/hyperlink" Target="https://www.schwab-feuerwerk.de/verbundfeuerwerk-silvester.html" TargetMode="External"/><Relationship Id="rId17" Type="http://schemas.openxmlformats.org/officeDocument/2006/relationships/ctrlProp" Target="../ctrlProps/ctrlProp1.xml"/><Relationship Id="rId2" Type="http://schemas.openxmlformats.org/officeDocument/2006/relationships/hyperlink" Target="https://www.schwab-feuerwerk.de/batteriefeuerwerk-silvester.html" TargetMode="External"/><Relationship Id="rId16" Type="http://schemas.openxmlformats.org/officeDocument/2006/relationships/vmlDrawing" Target="../drawings/vmlDrawing1.vml"/><Relationship Id="rId20" Type="http://schemas.openxmlformats.org/officeDocument/2006/relationships/ctrlProp" Target="../ctrlProps/ctrlProp4.xml"/><Relationship Id="rId1" Type="http://schemas.openxmlformats.org/officeDocument/2006/relationships/hyperlink" Target="https://www.schwab-feuerwerk.de/knallartikel-silvesterfeuerwerk.html" TargetMode="External"/><Relationship Id="rId6" Type="http://schemas.openxmlformats.org/officeDocument/2006/relationships/hyperlink" Target="https://www.schwab-feuerwerk.de/verbundfeuerwerk-silvester.html" TargetMode="External"/><Relationship Id="rId11" Type="http://schemas.openxmlformats.org/officeDocument/2006/relationships/hyperlink" Target="https://www.schwab-feuerwerk.de/verbundfeuerwerk-silvester.html" TargetMode="External"/><Relationship Id="rId5" Type="http://schemas.openxmlformats.org/officeDocument/2006/relationships/hyperlink" Target="https://www.schwab-feuerwerk.de/tischfeuerwerk-und-knallbonbons.html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schwab-feuerwerk.de/vulkane-und-fontaenen-silvester.html" TargetMode="External"/><Relationship Id="rId19" Type="http://schemas.openxmlformats.org/officeDocument/2006/relationships/ctrlProp" Target="../ctrlProps/ctrlProp3.xml"/><Relationship Id="rId4" Type="http://schemas.openxmlformats.org/officeDocument/2006/relationships/hyperlink" Target="https://www.schwab-feuerwerk.de/tischfeuerwerk-und-knallbonbons.html" TargetMode="External"/><Relationship Id="rId9" Type="http://schemas.openxmlformats.org/officeDocument/2006/relationships/hyperlink" Target="https://www.schwab-feuerwerk.de/raketen-silvesterfeuerwerk.html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7"/>
  <sheetViews>
    <sheetView tabSelected="1" zoomScale="140" zoomScaleNormal="140" workbookViewId="0">
      <selection activeCell="L3" sqref="L3:R3"/>
    </sheetView>
  </sheetViews>
  <sheetFormatPr baseColWidth="10" defaultRowHeight="12.75" x14ac:dyDescent="0.2"/>
  <cols>
    <col min="1" max="1" width="5.28515625" style="13" customWidth="1"/>
    <col min="2" max="2" width="2.140625" style="14" customWidth="1"/>
    <col min="3" max="3" width="13.7109375" style="13" customWidth="1"/>
    <col min="4" max="4" width="3.7109375" style="15" customWidth="1"/>
    <col min="5" max="5" width="4.5703125" style="16" customWidth="1"/>
    <col min="6" max="6" width="2.7109375" style="13" customWidth="1"/>
    <col min="7" max="7" width="4.5703125" style="17" customWidth="1"/>
    <col min="8" max="8" width="1.42578125" style="17" customWidth="1"/>
    <col min="9" max="9" width="7.7109375" style="13" customWidth="1"/>
    <col min="10" max="10" width="3" style="13" customWidth="1"/>
    <col min="11" max="11" width="5.28515625" style="13" customWidth="1"/>
    <col min="12" max="12" width="2.140625" style="14" customWidth="1"/>
    <col min="13" max="13" width="13.7109375" style="13" customWidth="1"/>
    <col min="14" max="14" width="3.7109375" style="15" customWidth="1"/>
    <col min="15" max="15" width="7.7109375" style="18" customWidth="1"/>
    <col min="16" max="16" width="4.5703125" style="19" customWidth="1"/>
    <col min="17" max="17" width="1.28515625" style="19" customWidth="1"/>
    <col min="18" max="18" width="7.7109375" style="13" customWidth="1"/>
    <col min="19" max="19" width="22.42578125" style="13" hidden="1" customWidth="1"/>
    <col min="20" max="20" width="19.7109375" style="13" hidden="1" customWidth="1"/>
    <col min="21" max="21" width="28" hidden="1" customWidth="1"/>
    <col min="22" max="22" width="11.42578125" hidden="1" customWidth="1"/>
  </cols>
  <sheetData>
    <row r="1" spans="1:22" ht="12.75" customHeight="1" x14ac:dyDescent="0.2">
      <c r="A1" s="22"/>
      <c r="B1" s="23"/>
      <c r="C1" s="22"/>
      <c r="D1" s="24"/>
      <c r="E1" s="18"/>
      <c r="F1" s="22"/>
      <c r="G1" s="25"/>
      <c r="H1" s="25"/>
      <c r="I1" s="22"/>
      <c r="J1" s="70" t="s">
        <v>184</v>
      </c>
      <c r="K1" s="21"/>
      <c r="O1" s="62" t="s">
        <v>20</v>
      </c>
      <c r="P1" s="324"/>
      <c r="Q1" s="324"/>
      <c r="R1" s="324"/>
      <c r="S1" s="76" t="s">
        <v>28</v>
      </c>
      <c r="T1" s="76" t="s">
        <v>29</v>
      </c>
    </row>
    <row r="2" spans="1:22" ht="9" customHeight="1" x14ac:dyDescent="0.2">
      <c r="A2" s="22"/>
      <c r="B2" s="23"/>
      <c r="C2" s="22"/>
      <c r="D2" s="24"/>
      <c r="E2" s="18"/>
      <c r="F2" s="22"/>
      <c r="G2" s="25"/>
      <c r="H2" s="25"/>
      <c r="I2" s="22"/>
      <c r="S2" s="76"/>
      <c r="T2" s="76"/>
    </row>
    <row r="3" spans="1:22" ht="13.5" customHeight="1" x14ac:dyDescent="0.2">
      <c r="J3" s="21" t="s">
        <v>15</v>
      </c>
      <c r="K3" s="21"/>
      <c r="L3" s="325"/>
      <c r="M3" s="326"/>
      <c r="N3" s="326"/>
      <c r="O3" s="326"/>
      <c r="P3" s="326"/>
      <c r="Q3" s="326"/>
      <c r="R3" s="326"/>
      <c r="S3" s="72"/>
      <c r="T3" s="72"/>
    </row>
    <row r="4" spans="1:22" ht="13.5" customHeight="1" x14ac:dyDescent="0.2">
      <c r="K4" s="21"/>
      <c r="M4" s="61"/>
      <c r="N4" s="61"/>
      <c r="O4" s="61"/>
      <c r="P4" s="61"/>
      <c r="Q4" s="61"/>
      <c r="R4" s="61"/>
      <c r="S4" s="343"/>
      <c r="T4" s="344"/>
      <c r="U4" s="72"/>
      <c r="V4" s="17"/>
    </row>
    <row r="5" spans="1:22" x14ac:dyDescent="0.2">
      <c r="J5" s="21" t="s">
        <v>16</v>
      </c>
      <c r="K5" s="21"/>
      <c r="L5" s="325"/>
      <c r="M5" s="326"/>
      <c r="N5" s="326"/>
      <c r="O5" s="326"/>
      <c r="P5" s="326"/>
      <c r="Q5" s="326"/>
      <c r="R5" s="326"/>
      <c r="S5" s="345"/>
      <c r="T5" s="346"/>
      <c r="U5" s="77"/>
    </row>
    <row r="6" spans="1:22" ht="12" customHeight="1" x14ac:dyDescent="0.2">
      <c r="L6" s="335"/>
      <c r="M6" s="335"/>
      <c r="N6" s="335"/>
      <c r="O6" s="335"/>
      <c r="P6" s="335"/>
      <c r="Q6" s="335"/>
      <c r="R6" s="335"/>
      <c r="S6" s="13">
        <f>SUM(S14:S67)</f>
        <v>0</v>
      </c>
      <c r="T6" s="13">
        <f>SUM(T14:T67)</f>
        <v>0</v>
      </c>
    </row>
    <row r="7" spans="1:22" x14ac:dyDescent="0.2">
      <c r="J7" s="21" t="s">
        <v>14</v>
      </c>
      <c r="K7" s="21"/>
      <c r="L7" s="347"/>
      <c r="M7" s="348"/>
      <c r="N7" s="348"/>
      <c r="O7" s="348"/>
      <c r="P7" s="349"/>
      <c r="Q7" s="349"/>
      <c r="R7" s="349"/>
    </row>
    <row r="8" spans="1:22" ht="13.5" customHeight="1" x14ac:dyDescent="0.25">
      <c r="K8" s="21"/>
      <c r="P8" s="337">
        <f>Q66</f>
        <v>0</v>
      </c>
      <c r="Q8" s="354"/>
      <c r="R8" s="354"/>
      <c r="S8" s="164"/>
    </row>
    <row r="9" spans="1:22" ht="11.85" customHeight="1" x14ac:dyDescent="0.25">
      <c r="A9" s="70"/>
      <c r="D9" s="156"/>
      <c r="F9" s="158"/>
      <c r="I9" s="157"/>
      <c r="J9" s="21" t="s">
        <v>13</v>
      </c>
      <c r="K9" s="21"/>
      <c r="L9" s="356"/>
      <c r="M9" s="326"/>
      <c r="O9" s="62" t="s">
        <v>17</v>
      </c>
      <c r="P9" s="355"/>
      <c r="Q9" s="355"/>
      <c r="R9" s="355"/>
      <c r="S9" s="165"/>
    </row>
    <row r="10" spans="1:22" ht="5.25" customHeight="1" x14ac:dyDescent="0.2"/>
    <row r="11" spans="1:22" ht="12.75" customHeight="1" x14ac:dyDescent="0.2">
      <c r="A11" s="162" t="s">
        <v>57</v>
      </c>
      <c r="B11" s="363" t="s">
        <v>188</v>
      </c>
      <c r="C11" s="160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2" t="s">
        <v>58</v>
      </c>
    </row>
    <row r="12" spans="1:22" ht="6.75" customHeight="1" x14ac:dyDescent="0.2"/>
    <row r="13" spans="1:22" ht="22.7" customHeight="1" thickBot="1" x14ac:dyDescent="0.25">
      <c r="A13" s="1" t="s">
        <v>0</v>
      </c>
      <c r="B13" s="2" t="s">
        <v>48</v>
      </c>
      <c r="C13" s="3" t="s">
        <v>1</v>
      </c>
      <c r="D13" s="4"/>
      <c r="E13" s="5"/>
      <c r="F13" s="5"/>
      <c r="G13" s="5" t="s">
        <v>39</v>
      </c>
      <c r="H13" s="5"/>
      <c r="I13" s="78" t="s">
        <v>5</v>
      </c>
      <c r="J13" s="6"/>
      <c r="K13" s="64" t="s">
        <v>0</v>
      </c>
      <c r="L13" s="65" t="s">
        <v>48</v>
      </c>
      <c r="M13" s="66" t="s">
        <v>1</v>
      </c>
      <c r="N13" s="67"/>
      <c r="O13" s="68"/>
      <c r="P13" s="68" t="s">
        <v>39</v>
      </c>
      <c r="Q13" s="69"/>
      <c r="R13" s="84" t="s">
        <v>5</v>
      </c>
    </row>
    <row r="14" spans="1:22" ht="12.75" customHeight="1" thickTop="1" x14ac:dyDescent="0.2">
      <c r="A14" s="141"/>
      <c r="B14" s="7"/>
      <c r="C14" s="205" t="s">
        <v>84</v>
      </c>
      <c r="D14" s="9"/>
      <c r="E14" s="10"/>
      <c r="F14" s="11"/>
      <c r="G14" s="53"/>
      <c r="H14" s="223"/>
      <c r="I14" s="79" t="str">
        <f t="shared" ref="I14:I25" si="0">IF(H14&gt;0,"o. B.",IF(A14*G14=0,"",A14*G14))</f>
        <v/>
      </c>
      <c r="J14" s="73"/>
      <c r="K14" s="141"/>
      <c r="L14" s="7"/>
      <c r="M14" s="205" t="s">
        <v>85</v>
      </c>
      <c r="N14" s="9"/>
      <c r="O14" s="10"/>
      <c r="P14" s="11"/>
      <c r="Q14" s="53"/>
      <c r="R14" s="202"/>
      <c r="S14" s="56" t="str">
        <f>IF(R14&gt;0,"o. B.",IF(K14*Q14=0,"",K14*Q14))</f>
        <v/>
      </c>
      <c r="T14" s="13">
        <f>IF(ISNUMBER(R14),"",K14*P14)</f>
        <v>0</v>
      </c>
    </row>
    <row r="15" spans="1:22" ht="12.75" customHeight="1" x14ac:dyDescent="0.2">
      <c r="A15" s="98"/>
      <c r="B15" s="7" t="s">
        <v>2</v>
      </c>
      <c r="C15" s="8" t="s">
        <v>12</v>
      </c>
      <c r="D15" s="63" t="s">
        <v>106</v>
      </c>
      <c r="E15" s="10"/>
      <c r="F15" s="11"/>
      <c r="G15" s="12">
        <v>0.45</v>
      </c>
      <c r="H15" s="86"/>
      <c r="I15" s="79" t="str">
        <f t="shared" si="0"/>
        <v/>
      </c>
      <c r="J15" s="73"/>
      <c r="K15" s="98"/>
      <c r="L15" s="71"/>
      <c r="M15" s="148"/>
      <c r="N15" s="290"/>
      <c r="O15" s="291"/>
      <c r="P15" s="174"/>
      <c r="Q15" s="86"/>
      <c r="R15" s="79" t="str">
        <f>IF(Q15&gt;0,"o. B.",IF(K15*P15=0,"",K15*P15))</f>
        <v/>
      </c>
      <c r="S15" s="13">
        <f t="shared" ref="S15:S67" si="1">IF(ISNUMBER(I15),"",A15*G15)</f>
        <v>0</v>
      </c>
      <c r="T15" s="13">
        <f t="shared" ref="T15:T60" si="2">IF(ISNUMBER(R15),"",K15*P15)</f>
        <v>0</v>
      </c>
    </row>
    <row r="16" spans="1:22" ht="12.75" customHeight="1" x14ac:dyDescent="0.2">
      <c r="A16" s="133"/>
      <c r="B16" s="7" t="s">
        <v>2</v>
      </c>
      <c r="C16" s="8" t="s">
        <v>42</v>
      </c>
      <c r="D16" s="63" t="s">
        <v>107</v>
      </c>
      <c r="E16" s="10"/>
      <c r="F16" s="11"/>
      <c r="G16" s="12">
        <v>0.6</v>
      </c>
      <c r="H16" s="86"/>
      <c r="I16" s="79" t="str">
        <f t="shared" si="0"/>
        <v/>
      </c>
      <c r="J16" s="73"/>
      <c r="K16" s="98"/>
      <c r="L16" s="7" t="s">
        <v>2</v>
      </c>
      <c r="M16" s="8" t="s">
        <v>152</v>
      </c>
      <c r="N16" s="91" t="s">
        <v>153</v>
      </c>
      <c r="O16" s="149" t="s">
        <v>10</v>
      </c>
      <c r="P16" s="12">
        <v>7.3</v>
      </c>
      <c r="Q16" s="86"/>
      <c r="R16" s="79" t="str">
        <f>IF(Q16&gt;0,"o. B.",IF(K16*P16=0,"",K16*P16))</f>
        <v/>
      </c>
      <c r="S16" s="13">
        <f t="shared" si="1"/>
        <v>0</v>
      </c>
      <c r="T16" s="13">
        <f t="shared" si="2"/>
        <v>0</v>
      </c>
    </row>
    <row r="17" spans="1:20" ht="12.75" customHeight="1" x14ac:dyDescent="0.2">
      <c r="A17" s="98"/>
      <c r="B17" s="7" t="s">
        <v>2</v>
      </c>
      <c r="C17" s="8" t="s">
        <v>3</v>
      </c>
      <c r="D17" s="63" t="s">
        <v>108</v>
      </c>
      <c r="E17" s="10"/>
      <c r="F17" s="11"/>
      <c r="G17" s="12">
        <v>0.9</v>
      </c>
      <c r="H17" s="86"/>
      <c r="I17" s="79" t="str">
        <f t="shared" si="0"/>
        <v/>
      </c>
      <c r="J17" s="73"/>
      <c r="K17" s="98"/>
      <c r="L17" s="7" t="s">
        <v>2</v>
      </c>
      <c r="M17" s="8" t="s">
        <v>137</v>
      </c>
      <c r="N17" s="91" t="s">
        <v>98</v>
      </c>
      <c r="O17" s="150" t="s">
        <v>9</v>
      </c>
      <c r="P17" s="12">
        <v>10.3</v>
      </c>
      <c r="Q17" s="86"/>
      <c r="R17" s="79" t="str">
        <f>IF(Q17&gt;0,"o. B.",IF(K17*P17=0,"",K17*P17))</f>
        <v/>
      </c>
      <c r="S17" s="13">
        <f t="shared" si="1"/>
        <v>0</v>
      </c>
      <c r="T17" s="13">
        <f t="shared" si="2"/>
        <v>0</v>
      </c>
    </row>
    <row r="18" spans="1:20" ht="12.75" customHeight="1" x14ac:dyDescent="0.2">
      <c r="A18" s="98"/>
      <c r="B18" s="7" t="s">
        <v>2</v>
      </c>
      <c r="C18" s="8" t="s">
        <v>162</v>
      </c>
      <c r="D18" s="63" t="s">
        <v>164</v>
      </c>
      <c r="E18" s="142"/>
      <c r="F18" s="11"/>
      <c r="G18" s="12">
        <v>1.45</v>
      </c>
      <c r="H18" s="86"/>
      <c r="I18" s="79" t="str">
        <f t="shared" si="0"/>
        <v/>
      </c>
      <c r="J18" s="73"/>
      <c r="K18" s="98"/>
      <c r="L18" s="7" t="s">
        <v>2</v>
      </c>
      <c r="M18" s="8" t="s">
        <v>167</v>
      </c>
      <c r="N18" s="85" t="s">
        <v>168</v>
      </c>
      <c r="O18" s="149" t="s">
        <v>133</v>
      </c>
      <c r="P18" s="12">
        <v>11.7</v>
      </c>
      <c r="Q18" s="86"/>
      <c r="R18" s="79" t="str">
        <f>IF(Q18&gt;0,"o. B.",IF(K18*P18=0,"",K18*P18))</f>
        <v/>
      </c>
      <c r="S18" s="13">
        <f t="shared" si="1"/>
        <v>0</v>
      </c>
      <c r="T18" s="13">
        <f t="shared" si="2"/>
        <v>0</v>
      </c>
    </row>
    <row r="19" spans="1:20" ht="12.75" customHeight="1" x14ac:dyDescent="0.2">
      <c r="A19" s="98"/>
      <c r="B19" s="7" t="s">
        <v>2</v>
      </c>
      <c r="C19" s="52" t="s">
        <v>43</v>
      </c>
      <c r="D19" s="9">
        <v>1965</v>
      </c>
      <c r="E19" s="142"/>
      <c r="F19" s="11"/>
      <c r="G19" s="12">
        <v>19.5</v>
      </c>
      <c r="H19" s="86"/>
      <c r="I19" s="79" t="str">
        <f t="shared" si="0"/>
        <v/>
      </c>
      <c r="J19" s="73"/>
      <c r="K19" s="98"/>
      <c r="L19" s="7" t="s">
        <v>2</v>
      </c>
      <c r="M19" s="8" t="s">
        <v>130</v>
      </c>
      <c r="N19" s="153" t="s">
        <v>140</v>
      </c>
      <c r="O19" s="149" t="s">
        <v>131</v>
      </c>
      <c r="P19" s="12">
        <v>15.7</v>
      </c>
      <c r="Q19" s="86"/>
      <c r="R19" s="79" t="str">
        <f>IF(Q19&gt;0,"o. B.",IF(K19*P19=0,"",K19*P19))</f>
        <v/>
      </c>
      <c r="S19" s="13">
        <f t="shared" si="1"/>
        <v>0</v>
      </c>
      <c r="T19" s="13">
        <f t="shared" si="2"/>
        <v>0</v>
      </c>
    </row>
    <row r="20" spans="1:20" ht="12.75" customHeight="1" x14ac:dyDescent="0.2">
      <c r="A20" s="98"/>
      <c r="B20" s="7" t="s">
        <v>2</v>
      </c>
      <c r="C20" s="58" t="s">
        <v>110</v>
      </c>
      <c r="D20" s="138" t="s">
        <v>109</v>
      </c>
      <c r="E20" s="10"/>
      <c r="F20" s="11"/>
      <c r="G20" s="12">
        <v>2.8</v>
      </c>
      <c r="H20" s="86"/>
      <c r="I20" s="79" t="str">
        <f t="shared" si="0"/>
        <v/>
      </c>
      <c r="J20" s="73"/>
      <c r="K20" s="98"/>
      <c r="L20" s="7" t="s">
        <v>2</v>
      </c>
      <c r="M20" s="8" t="s">
        <v>132</v>
      </c>
      <c r="N20" s="153" t="s">
        <v>141</v>
      </c>
      <c r="O20" s="149" t="s">
        <v>133</v>
      </c>
      <c r="P20" s="12">
        <v>20.7</v>
      </c>
      <c r="Q20" s="86"/>
      <c r="R20" s="79" t="str">
        <f t="shared" ref="R20:R28" si="3">IF(Q20&gt;0,"o. B.",IF(K20*P20=0,"",K20*P20))</f>
        <v/>
      </c>
      <c r="S20" s="13">
        <f t="shared" si="1"/>
        <v>0</v>
      </c>
      <c r="T20" s="13">
        <f t="shared" si="2"/>
        <v>0</v>
      </c>
    </row>
    <row r="21" spans="1:20" ht="12.75" customHeight="1" x14ac:dyDescent="0.2">
      <c r="A21" s="98"/>
      <c r="B21" s="7" t="s">
        <v>2</v>
      </c>
      <c r="C21" s="58" t="s">
        <v>92</v>
      </c>
      <c r="D21" s="138" t="s">
        <v>93</v>
      </c>
      <c r="E21" s="10"/>
      <c r="F21" s="11"/>
      <c r="G21" s="12">
        <v>9.9</v>
      </c>
      <c r="H21" s="86"/>
      <c r="I21" s="79" t="str">
        <f t="shared" si="0"/>
        <v/>
      </c>
      <c r="J21" s="73"/>
      <c r="K21" s="98"/>
      <c r="L21" s="214" t="s">
        <v>2</v>
      </c>
      <c r="M21" s="37" t="s">
        <v>154</v>
      </c>
      <c r="N21" s="274" t="s">
        <v>155</v>
      </c>
      <c r="O21" s="209" t="s">
        <v>136</v>
      </c>
      <c r="P21" s="217">
        <v>21.2</v>
      </c>
      <c r="Q21" s="86"/>
      <c r="R21" s="79" t="str">
        <f t="shared" si="3"/>
        <v/>
      </c>
      <c r="S21" s="13">
        <f t="shared" si="1"/>
        <v>0</v>
      </c>
      <c r="T21" s="13">
        <f t="shared" si="2"/>
        <v>0</v>
      </c>
    </row>
    <row r="22" spans="1:20" ht="12.75" customHeight="1" x14ac:dyDescent="0.2">
      <c r="A22" s="98"/>
      <c r="B22" s="7" t="s">
        <v>2</v>
      </c>
      <c r="C22" s="8" t="s">
        <v>163</v>
      </c>
      <c r="D22" s="85" t="s">
        <v>47</v>
      </c>
      <c r="E22" s="142"/>
      <c r="F22" s="11"/>
      <c r="G22" s="12">
        <v>5.6</v>
      </c>
      <c r="H22" s="86"/>
      <c r="I22" s="79" t="str">
        <f t="shared" si="0"/>
        <v/>
      </c>
      <c r="J22" s="73"/>
      <c r="K22" s="98"/>
      <c r="L22" s="32" t="s">
        <v>2</v>
      </c>
      <c r="M22" s="37" t="s">
        <v>134</v>
      </c>
      <c r="N22" s="85" t="s">
        <v>142</v>
      </c>
      <c r="O22" s="150" t="s">
        <v>19</v>
      </c>
      <c r="P22" s="46">
        <v>19.8</v>
      </c>
      <c r="Q22" s="86"/>
      <c r="R22" s="79" t="str">
        <f t="shared" si="3"/>
        <v/>
      </c>
      <c r="S22" s="13">
        <f t="shared" si="1"/>
        <v>0</v>
      </c>
      <c r="T22" s="13">
        <f t="shared" si="2"/>
        <v>0</v>
      </c>
    </row>
    <row r="23" spans="1:20" ht="12.75" customHeight="1" x14ac:dyDescent="0.2">
      <c r="A23" s="98"/>
      <c r="B23" s="71"/>
      <c r="C23" s="148"/>
      <c r="D23" s="280"/>
      <c r="E23" s="242"/>
      <c r="F23" s="243"/>
      <c r="G23" s="281"/>
      <c r="H23" s="86"/>
      <c r="I23" s="79" t="str">
        <f t="shared" si="0"/>
        <v/>
      </c>
      <c r="J23" s="73"/>
      <c r="K23" s="98"/>
      <c r="L23" s="32" t="s">
        <v>2</v>
      </c>
      <c r="M23" s="37" t="s">
        <v>135</v>
      </c>
      <c r="N23" s="85" t="s">
        <v>143</v>
      </c>
      <c r="O23" s="150" t="s">
        <v>136</v>
      </c>
      <c r="P23" s="46">
        <v>23.6</v>
      </c>
      <c r="Q23" s="86"/>
      <c r="R23" s="79" t="str">
        <f t="shared" si="3"/>
        <v/>
      </c>
      <c r="S23" s="13">
        <f t="shared" si="1"/>
        <v>0</v>
      </c>
      <c r="T23" s="13">
        <f t="shared" si="2"/>
        <v>0</v>
      </c>
    </row>
    <row r="24" spans="1:20" ht="12.75" customHeight="1" x14ac:dyDescent="0.2">
      <c r="A24" s="98"/>
      <c r="B24" s="26" t="s">
        <v>2</v>
      </c>
      <c r="C24" s="27" t="s">
        <v>37</v>
      </c>
      <c r="D24" s="138" t="s">
        <v>38</v>
      </c>
      <c r="E24" s="29"/>
      <c r="F24" s="30"/>
      <c r="G24" s="31">
        <v>12</v>
      </c>
      <c r="H24" s="86"/>
      <c r="I24" s="79" t="str">
        <f t="shared" si="0"/>
        <v/>
      </c>
      <c r="J24" s="73"/>
      <c r="K24" s="98"/>
      <c r="L24" s="7" t="s">
        <v>2</v>
      </c>
      <c r="M24" s="8" t="s">
        <v>138</v>
      </c>
      <c r="N24" s="85" t="s">
        <v>144</v>
      </c>
      <c r="O24" s="150" t="s">
        <v>139</v>
      </c>
      <c r="P24" s="49">
        <v>24.2</v>
      </c>
      <c r="Q24" s="86"/>
      <c r="R24" s="79" t="str">
        <f t="shared" si="3"/>
        <v/>
      </c>
      <c r="S24" s="13">
        <f t="shared" si="1"/>
        <v>0</v>
      </c>
      <c r="T24" s="13">
        <f t="shared" si="2"/>
        <v>0</v>
      </c>
    </row>
    <row r="25" spans="1:20" ht="12.75" customHeight="1" x14ac:dyDescent="0.2">
      <c r="A25" s="98"/>
      <c r="B25" s="26" t="s">
        <v>2</v>
      </c>
      <c r="C25" s="27" t="s">
        <v>60</v>
      </c>
      <c r="D25" s="138" t="s">
        <v>49</v>
      </c>
      <c r="E25" s="29"/>
      <c r="F25" s="30"/>
      <c r="G25" s="31">
        <v>1.5</v>
      </c>
      <c r="H25" s="86"/>
      <c r="I25" s="79" t="str">
        <f t="shared" si="0"/>
        <v/>
      </c>
      <c r="J25" s="73"/>
      <c r="K25" s="98"/>
      <c r="L25" s="71" t="s">
        <v>2</v>
      </c>
      <c r="M25" s="148" t="s">
        <v>156</v>
      </c>
      <c r="N25" s="220" t="s">
        <v>157</v>
      </c>
      <c r="O25" s="273" t="s">
        <v>158</v>
      </c>
      <c r="P25" s="208">
        <v>29.5</v>
      </c>
      <c r="Q25" s="86"/>
      <c r="R25" s="79" t="str">
        <f t="shared" si="3"/>
        <v/>
      </c>
      <c r="S25" s="13">
        <f t="shared" si="1"/>
        <v>0</v>
      </c>
      <c r="T25" s="13">
        <f t="shared" si="2"/>
        <v>0</v>
      </c>
    </row>
    <row r="26" spans="1:20" ht="12.75" customHeight="1" x14ac:dyDescent="0.2">
      <c r="A26" s="141"/>
      <c r="B26" s="26"/>
      <c r="C26" s="102" t="s">
        <v>32</v>
      </c>
      <c r="D26" s="28"/>
      <c r="E26" s="29"/>
      <c r="F26" s="30"/>
      <c r="G26" s="31"/>
      <c r="H26" s="267"/>
      <c r="I26" s="79" t="str">
        <f t="shared" ref="I26:I39" si="4">IF(H26&gt;0,"o. B.",IF(A26*G26=0,"",A26*G26))</f>
        <v/>
      </c>
      <c r="J26" s="73"/>
      <c r="K26" s="98"/>
      <c r="L26" s="7" t="s">
        <v>2</v>
      </c>
      <c r="M26" s="8" t="s">
        <v>23</v>
      </c>
      <c r="N26" s="20" t="s">
        <v>18</v>
      </c>
      <c r="O26" s="150" t="s">
        <v>19</v>
      </c>
      <c r="P26" s="49">
        <v>54</v>
      </c>
      <c r="Q26" s="86"/>
      <c r="R26" s="79" t="str">
        <f t="shared" si="3"/>
        <v/>
      </c>
      <c r="S26" s="13">
        <f t="shared" si="1"/>
        <v>0</v>
      </c>
      <c r="T26" s="13">
        <f t="shared" si="2"/>
        <v>0</v>
      </c>
    </row>
    <row r="27" spans="1:20" ht="12.75" customHeight="1" thickBot="1" x14ac:dyDescent="0.25">
      <c r="A27" s="136"/>
      <c r="B27" s="38" t="s">
        <v>2</v>
      </c>
      <c r="C27" s="199" t="s">
        <v>30</v>
      </c>
      <c r="D27" s="39">
        <v>1118</v>
      </c>
      <c r="E27" s="59"/>
      <c r="F27" s="60"/>
      <c r="G27" s="40">
        <v>14.2</v>
      </c>
      <c r="H27" s="88"/>
      <c r="I27" s="80" t="str">
        <f t="shared" si="4"/>
        <v/>
      </c>
      <c r="J27" s="73"/>
      <c r="K27" s="98"/>
      <c r="L27" s="32" t="s">
        <v>2</v>
      </c>
      <c r="M27" s="37" t="s">
        <v>26</v>
      </c>
      <c r="N27" s="95" t="s">
        <v>27</v>
      </c>
      <c r="O27" s="47" t="s">
        <v>19</v>
      </c>
      <c r="P27" s="46">
        <v>62.3</v>
      </c>
      <c r="Q27" s="86"/>
      <c r="R27" s="79" t="str">
        <f t="shared" si="3"/>
        <v/>
      </c>
      <c r="S27" s="13">
        <f t="shared" si="1"/>
        <v>0</v>
      </c>
      <c r="T27" s="13">
        <f t="shared" si="2"/>
        <v>0</v>
      </c>
    </row>
    <row r="28" spans="1:20" ht="12.75" customHeight="1" thickTop="1" x14ac:dyDescent="0.2">
      <c r="A28" s="143"/>
      <c r="B28" s="41"/>
      <c r="C28" s="239" t="s">
        <v>122</v>
      </c>
      <c r="D28" s="42"/>
      <c r="E28" s="43"/>
      <c r="F28" s="44"/>
      <c r="G28" s="45"/>
      <c r="H28" s="268"/>
      <c r="I28" s="56" t="str">
        <f t="shared" si="4"/>
        <v/>
      </c>
      <c r="J28" s="73"/>
      <c r="K28" s="98"/>
      <c r="L28" s="214"/>
      <c r="M28" s="215"/>
      <c r="N28" s="274"/>
      <c r="O28" s="209"/>
      <c r="P28" s="217"/>
      <c r="Q28" s="87"/>
      <c r="R28" s="81" t="str">
        <f t="shared" si="3"/>
        <v/>
      </c>
      <c r="S28" s="13">
        <f t="shared" si="1"/>
        <v>0</v>
      </c>
      <c r="T28" s="13">
        <f t="shared" si="2"/>
        <v>0</v>
      </c>
    </row>
    <row r="29" spans="1:20" ht="12.75" customHeight="1" x14ac:dyDescent="0.2">
      <c r="A29" s="279"/>
      <c r="B29" s="71"/>
      <c r="C29" s="148"/>
      <c r="D29" s="280"/>
      <c r="E29" s="242"/>
      <c r="F29" s="243"/>
      <c r="G29" s="281"/>
      <c r="H29" s="87"/>
      <c r="I29" s="79" t="str">
        <f t="shared" si="4"/>
        <v/>
      </c>
      <c r="J29" s="73"/>
      <c r="K29" s="98"/>
      <c r="L29" s="214"/>
      <c r="M29" s="215"/>
      <c r="N29" s="274"/>
      <c r="O29" s="209"/>
      <c r="P29" s="217"/>
      <c r="Q29" s="86"/>
      <c r="R29" s="79" t="str">
        <f t="shared" ref="R29:R35" si="5">IF(Q29&gt;0,"o. B.",IF(K29*P29=0,"",K29*P29))</f>
        <v/>
      </c>
      <c r="S29" s="13">
        <f t="shared" si="1"/>
        <v>0</v>
      </c>
      <c r="T29" s="13">
        <f t="shared" si="2"/>
        <v>0</v>
      </c>
    </row>
    <row r="30" spans="1:20" ht="12.75" customHeight="1" x14ac:dyDescent="0.2">
      <c r="A30" s="135"/>
      <c r="B30" s="71"/>
      <c r="C30" s="148"/>
      <c r="D30" s="280"/>
      <c r="E30" s="242"/>
      <c r="F30" s="243"/>
      <c r="G30" s="281"/>
      <c r="H30" s="86"/>
      <c r="I30" s="79" t="str">
        <f t="shared" si="4"/>
        <v/>
      </c>
      <c r="J30" s="73"/>
      <c r="K30" s="98"/>
      <c r="L30" s="214"/>
      <c r="M30" s="215"/>
      <c r="N30" s="274"/>
      <c r="O30" s="209"/>
      <c r="P30" s="217"/>
      <c r="Q30" s="86"/>
      <c r="R30" s="79" t="str">
        <f>IF(Q30&gt;0,"o. B.",IF(K30*P30=0,"",K30*P30))</f>
        <v/>
      </c>
      <c r="S30" s="13">
        <f t="shared" si="1"/>
        <v>0</v>
      </c>
      <c r="T30" s="13">
        <f t="shared" si="2"/>
        <v>0</v>
      </c>
    </row>
    <row r="31" spans="1:20" ht="12.75" customHeight="1" x14ac:dyDescent="0.2">
      <c r="A31" s="98"/>
      <c r="B31" s="7" t="s">
        <v>2</v>
      </c>
      <c r="C31" s="50" t="s">
        <v>112</v>
      </c>
      <c r="D31" s="138" t="s">
        <v>111</v>
      </c>
      <c r="E31" s="10"/>
      <c r="F31" s="11"/>
      <c r="G31" s="49">
        <v>12.6</v>
      </c>
      <c r="H31" s="234"/>
      <c r="I31" s="79" t="str">
        <f t="shared" si="4"/>
        <v/>
      </c>
      <c r="J31" s="73"/>
      <c r="K31" s="98"/>
      <c r="L31" s="71"/>
      <c r="M31" s="148"/>
      <c r="N31" s="220"/>
      <c r="O31" s="273"/>
      <c r="P31" s="208"/>
      <c r="Q31" s="86"/>
      <c r="R31" s="79" t="str">
        <f t="shared" si="5"/>
        <v/>
      </c>
      <c r="S31" s="13">
        <f t="shared" si="1"/>
        <v>0</v>
      </c>
      <c r="T31" s="13">
        <f t="shared" si="2"/>
        <v>0</v>
      </c>
    </row>
    <row r="32" spans="1:20" ht="12.75" customHeight="1" thickBot="1" x14ac:dyDescent="0.25">
      <c r="A32" s="98"/>
      <c r="B32" s="7" t="s">
        <v>2</v>
      </c>
      <c r="C32" s="50" t="s">
        <v>25</v>
      </c>
      <c r="D32" s="51">
        <v>4835</v>
      </c>
      <c r="E32" s="10"/>
      <c r="F32" s="11"/>
      <c r="G32" s="49">
        <v>23.4</v>
      </c>
      <c r="H32" s="86"/>
      <c r="I32" s="79" t="str">
        <f t="shared" si="4"/>
        <v/>
      </c>
      <c r="J32" s="73"/>
      <c r="K32" s="98"/>
      <c r="L32" s="246"/>
      <c r="M32" s="247"/>
      <c r="N32" s="224"/>
      <c r="O32" s="273"/>
      <c r="P32" s="208"/>
      <c r="Q32" s="240"/>
      <c r="R32" s="80" t="str">
        <f t="shared" si="5"/>
        <v/>
      </c>
      <c r="S32" s="13">
        <f t="shared" si="1"/>
        <v>0</v>
      </c>
      <c r="T32" s="13">
        <f t="shared" si="2"/>
        <v>0</v>
      </c>
    </row>
    <row r="33" spans="1:20" ht="12.75" customHeight="1" thickTop="1" x14ac:dyDescent="0.2">
      <c r="A33" s="135"/>
      <c r="B33" s="32" t="s">
        <v>2</v>
      </c>
      <c r="C33" s="94" t="s">
        <v>94</v>
      </c>
      <c r="D33" s="138" t="s">
        <v>95</v>
      </c>
      <c r="E33" s="34"/>
      <c r="F33" s="35"/>
      <c r="G33" s="46">
        <v>26.1</v>
      </c>
      <c r="H33" s="86"/>
      <c r="I33" s="79" t="str">
        <f t="shared" si="4"/>
        <v/>
      </c>
      <c r="J33" s="73"/>
      <c r="K33" s="140"/>
      <c r="L33" s="132" t="s">
        <v>177</v>
      </c>
      <c r="M33" s="146"/>
      <c r="N33" s="147"/>
      <c r="O33" s="92"/>
      <c r="P33" s="97"/>
      <c r="Q33" s="269"/>
      <c r="R33" s="81" t="str">
        <f t="shared" si="5"/>
        <v/>
      </c>
      <c r="S33" s="13">
        <f t="shared" si="1"/>
        <v>0</v>
      </c>
      <c r="T33" s="13">
        <f t="shared" si="2"/>
        <v>0</v>
      </c>
    </row>
    <row r="34" spans="1:20" ht="12.75" customHeight="1" x14ac:dyDescent="0.2">
      <c r="A34" s="98"/>
      <c r="B34" s="32" t="s">
        <v>2</v>
      </c>
      <c r="C34" s="94" t="s">
        <v>46</v>
      </c>
      <c r="D34" s="138" t="s">
        <v>113</v>
      </c>
      <c r="E34" s="142"/>
      <c r="F34" s="11"/>
      <c r="G34" s="46">
        <v>25</v>
      </c>
      <c r="H34" s="86"/>
      <c r="I34" s="79" t="str">
        <f t="shared" si="4"/>
        <v/>
      </c>
      <c r="J34" s="73"/>
      <c r="K34" s="98"/>
      <c r="L34" s="7" t="s">
        <v>2</v>
      </c>
      <c r="M34" s="52" t="s">
        <v>150</v>
      </c>
      <c r="N34" s="63" t="s">
        <v>160</v>
      </c>
      <c r="O34" s="149" t="s">
        <v>22</v>
      </c>
      <c r="P34" s="12">
        <v>77.8</v>
      </c>
      <c r="Q34" s="86"/>
      <c r="R34" s="79" t="str">
        <f>IF(Q34&gt;0,"o. B.",IF(K34*P34=0,"",K34*P34))</f>
        <v/>
      </c>
      <c r="S34" s="13">
        <f t="shared" si="1"/>
        <v>0</v>
      </c>
      <c r="T34" s="13">
        <f t="shared" si="2"/>
        <v>0</v>
      </c>
    </row>
    <row r="35" spans="1:20" ht="12.75" customHeight="1" thickBot="1" x14ac:dyDescent="0.25">
      <c r="A35" s="98"/>
      <c r="B35" s="32" t="s">
        <v>2</v>
      </c>
      <c r="C35" s="238" t="s">
        <v>114</v>
      </c>
      <c r="D35" s="138" t="s">
        <v>115</v>
      </c>
      <c r="E35" s="142"/>
      <c r="F35" s="11"/>
      <c r="G35" s="46">
        <v>45.5</v>
      </c>
      <c r="H35" s="86"/>
      <c r="I35" s="79" t="str">
        <f t="shared" si="4"/>
        <v/>
      </c>
      <c r="J35" s="73"/>
      <c r="K35" s="98"/>
      <c r="L35" s="71"/>
      <c r="M35" s="219"/>
      <c r="N35" s="220"/>
      <c r="O35" s="291"/>
      <c r="P35" s="174"/>
      <c r="Q35" s="86"/>
      <c r="R35" s="79" t="str">
        <f t="shared" si="5"/>
        <v/>
      </c>
      <c r="S35" s="13">
        <f t="shared" si="1"/>
        <v>0</v>
      </c>
      <c r="T35" s="13">
        <f t="shared" si="2"/>
        <v>0</v>
      </c>
    </row>
    <row r="36" spans="1:20" ht="12.75" customHeight="1" thickTop="1" thickBot="1" x14ac:dyDescent="0.25">
      <c r="A36" s="134"/>
      <c r="B36" s="71"/>
      <c r="C36" s="148"/>
      <c r="D36" s="177"/>
      <c r="E36" s="242"/>
      <c r="F36" s="243"/>
      <c r="G36" s="208"/>
      <c r="H36" s="88"/>
      <c r="I36" s="80" t="str">
        <f t="shared" si="4"/>
        <v/>
      </c>
      <c r="J36" s="73"/>
      <c r="K36" s="140"/>
      <c r="L36" s="360" t="s">
        <v>128</v>
      </c>
      <c r="M36" s="361"/>
      <c r="N36" s="361"/>
      <c r="O36" s="361"/>
      <c r="P36" s="362"/>
      <c r="Q36" s="276"/>
      <c r="R36" s="56" t="str">
        <f>IF(K36*P36=0,"",K36*P36)</f>
        <v/>
      </c>
      <c r="S36" s="13">
        <f t="shared" si="1"/>
        <v>0</v>
      </c>
      <c r="T36" s="13">
        <f t="shared" si="2"/>
        <v>0</v>
      </c>
    </row>
    <row r="37" spans="1:20" ht="12.75" customHeight="1" thickTop="1" x14ac:dyDescent="0.2">
      <c r="A37" s="143"/>
      <c r="B37" s="41"/>
      <c r="C37" s="239" t="s">
        <v>121</v>
      </c>
      <c r="D37" s="42"/>
      <c r="E37" s="43"/>
      <c r="F37" s="44"/>
      <c r="G37" s="45"/>
      <c r="H37" s="268"/>
      <c r="I37" s="56" t="str">
        <f t="shared" si="4"/>
        <v/>
      </c>
      <c r="J37" s="73"/>
      <c r="K37" s="98"/>
      <c r="L37" s="7" t="s">
        <v>2</v>
      </c>
      <c r="M37" s="52" t="s">
        <v>182</v>
      </c>
      <c r="N37" s="63"/>
      <c r="O37" s="149" t="s">
        <v>31</v>
      </c>
      <c r="P37" s="232">
        <v>199.5</v>
      </c>
      <c r="Q37" s="87"/>
      <c r="R37" s="79" t="str">
        <f t="shared" ref="R37:R42" si="6">IF(Q37&gt;0,"o. B.",IF(K37*P37=0,"",K37*P37))</f>
        <v/>
      </c>
      <c r="S37" s="13">
        <f t="shared" si="1"/>
        <v>0</v>
      </c>
      <c r="T37" s="13">
        <f t="shared" si="2"/>
        <v>0</v>
      </c>
    </row>
    <row r="38" spans="1:20" ht="12.75" customHeight="1" x14ac:dyDescent="0.2">
      <c r="A38" s="135"/>
      <c r="B38" s="32" t="s">
        <v>2</v>
      </c>
      <c r="C38" s="37" t="s">
        <v>24</v>
      </c>
      <c r="D38" s="204">
        <v>4580</v>
      </c>
      <c r="E38" s="34"/>
      <c r="F38" s="35"/>
      <c r="G38" s="36">
        <v>1.4</v>
      </c>
      <c r="H38" s="87"/>
      <c r="I38" s="81" t="str">
        <f t="shared" si="4"/>
        <v/>
      </c>
      <c r="J38" s="73"/>
      <c r="K38" s="98"/>
      <c r="L38" s="32" t="s">
        <v>2</v>
      </c>
      <c r="M38" s="52" t="s">
        <v>185</v>
      </c>
      <c r="N38" s="302"/>
      <c r="O38" s="106" t="s">
        <v>36</v>
      </c>
      <c r="P38" s="303">
        <v>199.5</v>
      </c>
      <c r="Q38" s="86"/>
      <c r="R38" s="79" t="str">
        <f t="shared" si="6"/>
        <v/>
      </c>
      <c r="S38" s="13">
        <f t="shared" si="1"/>
        <v>0</v>
      </c>
      <c r="T38" s="13">
        <f t="shared" si="2"/>
        <v>0</v>
      </c>
    </row>
    <row r="39" spans="1:20" ht="12.75" customHeight="1" x14ac:dyDescent="0.2">
      <c r="A39" s="98"/>
      <c r="B39" s="26" t="s">
        <v>2</v>
      </c>
      <c r="C39" s="27" t="s">
        <v>96</v>
      </c>
      <c r="D39" s="159">
        <v>59450</v>
      </c>
      <c r="E39" s="29"/>
      <c r="F39" s="30"/>
      <c r="G39" s="31">
        <v>5.2</v>
      </c>
      <c r="H39" s="86"/>
      <c r="I39" s="79" t="str">
        <f t="shared" si="4"/>
        <v/>
      </c>
      <c r="J39" s="73"/>
      <c r="K39" s="134"/>
      <c r="L39" s="32" t="s">
        <v>2</v>
      </c>
      <c r="M39" s="103" t="s">
        <v>178</v>
      </c>
      <c r="N39" s="302"/>
      <c r="O39" s="106" t="s">
        <v>36</v>
      </c>
      <c r="P39" s="303">
        <v>228</v>
      </c>
      <c r="Q39" s="234"/>
      <c r="R39" s="93" t="str">
        <f t="shared" si="6"/>
        <v/>
      </c>
      <c r="S39" s="13">
        <f t="shared" si="1"/>
        <v>0</v>
      </c>
      <c r="T39" s="13">
        <f t="shared" si="2"/>
        <v>0</v>
      </c>
    </row>
    <row r="40" spans="1:20" ht="12.75" customHeight="1" thickBot="1" x14ac:dyDescent="0.25">
      <c r="A40" s="98"/>
      <c r="B40" s="26" t="s">
        <v>2</v>
      </c>
      <c r="C40" s="58" t="s">
        <v>116</v>
      </c>
      <c r="D40" s="159">
        <v>59451</v>
      </c>
      <c r="E40" s="142"/>
      <c r="F40" s="11"/>
      <c r="G40" s="31">
        <v>8.5</v>
      </c>
      <c r="H40" s="86"/>
      <c r="I40" s="79" t="str">
        <f t="shared" ref="I40:I46" si="7">IF(H40&gt;0,"o. B.",IF(A40*G40=0,"",A40*G40))</f>
        <v/>
      </c>
      <c r="J40" s="73"/>
      <c r="K40" s="136"/>
      <c r="L40" s="99"/>
      <c r="M40" s="221"/>
      <c r="N40" s="308"/>
      <c r="O40" s="309"/>
      <c r="P40" s="311"/>
      <c r="Q40" s="88"/>
      <c r="R40" s="80" t="str">
        <f t="shared" si="6"/>
        <v/>
      </c>
      <c r="S40" s="13">
        <f t="shared" si="1"/>
        <v>0</v>
      </c>
      <c r="T40" s="13">
        <f t="shared" si="2"/>
        <v>0</v>
      </c>
    </row>
    <row r="41" spans="1:20" ht="12.75" customHeight="1" thickTop="1" x14ac:dyDescent="0.2">
      <c r="A41" s="98"/>
      <c r="B41" s="26" t="s">
        <v>2</v>
      </c>
      <c r="C41" s="8" t="s">
        <v>105</v>
      </c>
      <c r="D41" s="138" t="s">
        <v>97</v>
      </c>
      <c r="E41" s="29"/>
      <c r="F41" s="30"/>
      <c r="G41" s="31">
        <v>9.5</v>
      </c>
      <c r="H41" s="86"/>
      <c r="I41" s="79" t="str">
        <f t="shared" si="7"/>
        <v/>
      </c>
      <c r="J41" s="73"/>
      <c r="K41" s="218"/>
      <c r="L41" s="294" t="s">
        <v>174</v>
      </c>
      <c r="M41" s="293"/>
      <c r="N41" s="293"/>
      <c r="O41" s="293"/>
      <c r="P41" s="301"/>
      <c r="Q41" s="236"/>
      <c r="R41" s="81" t="str">
        <f t="shared" si="6"/>
        <v/>
      </c>
      <c r="S41" s="13">
        <f t="shared" si="1"/>
        <v>0</v>
      </c>
      <c r="T41" s="13">
        <f t="shared" si="2"/>
        <v>0</v>
      </c>
    </row>
    <row r="42" spans="1:20" ht="12.75" customHeight="1" x14ac:dyDescent="0.2">
      <c r="A42" s="98"/>
      <c r="B42" s="26" t="s">
        <v>2</v>
      </c>
      <c r="C42" s="52" t="s">
        <v>44</v>
      </c>
      <c r="D42" s="159">
        <v>50164</v>
      </c>
      <c r="E42" s="142"/>
      <c r="F42" s="11"/>
      <c r="G42" s="31">
        <v>22.7</v>
      </c>
      <c r="H42" s="86"/>
      <c r="I42" s="79" t="str">
        <f t="shared" si="7"/>
        <v/>
      </c>
      <c r="J42" s="73"/>
      <c r="K42" s="98"/>
      <c r="L42" s="7" t="s">
        <v>2</v>
      </c>
      <c r="M42" s="8" t="s">
        <v>124</v>
      </c>
      <c r="N42" s="20"/>
      <c r="O42" s="150" t="s">
        <v>125</v>
      </c>
      <c r="P42" s="233">
        <v>91</v>
      </c>
      <c r="Q42" s="86"/>
      <c r="R42" s="79" t="str">
        <f t="shared" si="6"/>
        <v/>
      </c>
      <c r="S42" s="13">
        <f t="shared" si="1"/>
        <v>0</v>
      </c>
      <c r="T42" s="13">
        <f t="shared" si="2"/>
        <v>0</v>
      </c>
    </row>
    <row r="43" spans="1:20" ht="12.75" customHeight="1" x14ac:dyDescent="0.2">
      <c r="A43" s="98"/>
      <c r="B43" s="26" t="s">
        <v>2</v>
      </c>
      <c r="C43" s="52" t="s">
        <v>50</v>
      </c>
      <c r="D43" s="28"/>
      <c r="E43" s="29"/>
      <c r="F43" s="30"/>
      <c r="G43" s="31">
        <v>18.5</v>
      </c>
      <c r="H43" s="86"/>
      <c r="I43" s="79" t="str">
        <f t="shared" si="7"/>
        <v/>
      </c>
      <c r="J43" s="73"/>
      <c r="K43" s="98"/>
      <c r="L43" s="7" t="s">
        <v>2</v>
      </c>
      <c r="M43" s="8" t="s">
        <v>176</v>
      </c>
      <c r="N43" s="153"/>
      <c r="O43" s="149" t="s">
        <v>45</v>
      </c>
      <c r="P43" s="232">
        <v>110.9</v>
      </c>
      <c r="Q43" s="86"/>
      <c r="R43" s="79" t="str">
        <f>IF(Q43&gt;0,"o. B.",IF(K43*P43=0,"",K43*P43))</f>
        <v/>
      </c>
      <c r="S43" s="13">
        <f t="shared" si="1"/>
        <v>0</v>
      </c>
      <c r="T43" s="13">
        <f t="shared" si="2"/>
        <v>0</v>
      </c>
    </row>
    <row r="44" spans="1:20" ht="12.75" customHeight="1" x14ac:dyDescent="0.2">
      <c r="A44" s="134"/>
      <c r="B44" s="26" t="s">
        <v>2</v>
      </c>
      <c r="C44" s="52" t="s">
        <v>51</v>
      </c>
      <c r="D44" s="28"/>
      <c r="E44" s="29"/>
      <c r="F44" s="30"/>
      <c r="G44" s="31">
        <v>18.5</v>
      </c>
      <c r="H44" s="86"/>
      <c r="I44" s="79" t="str">
        <f t="shared" si="7"/>
        <v/>
      </c>
      <c r="J44" s="73"/>
      <c r="K44" s="98"/>
      <c r="L44" s="7" t="s">
        <v>2</v>
      </c>
      <c r="M44" s="8" t="s">
        <v>171</v>
      </c>
      <c r="N44" s="63"/>
      <c r="O44" s="149" t="s">
        <v>172</v>
      </c>
      <c r="P44" s="232">
        <v>164</v>
      </c>
      <c r="Q44" s="269"/>
      <c r="R44" s="81" t="str">
        <f>IF(Q44&gt;0,"o. B.",IF(K44*P44=0,"",K44*P44))</f>
        <v/>
      </c>
      <c r="S44" s="13">
        <f t="shared" si="1"/>
        <v>0</v>
      </c>
      <c r="T44" s="13">
        <f t="shared" si="2"/>
        <v>0</v>
      </c>
    </row>
    <row r="45" spans="1:20" ht="12.75" customHeight="1" x14ac:dyDescent="0.2">
      <c r="A45" s="98"/>
      <c r="B45" s="26" t="s">
        <v>2</v>
      </c>
      <c r="C45" s="52" t="s">
        <v>52</v>
      </c>
      <c r="D45" s="28"/>
      <c r="E45" s="29"/>
      <c r="F45" s="30"/>
      <c r="G45" s="31">
        <v>18.5</v>
      </c>
      <c r="H45" s="86"/>
      <c r="I45" s="79" t="str">
        <f t="shared" si="7"/>
        <v/>
      </c>
      <c r="J45" s="73"/>
      <c r="K45" s="98"/>
      <c r="L45" s="7" t="s">
        <v>2</v>
      </c>
      <c r="M45" s="52" t="s">
        <v>183</v>
      </c>
      <c r="N45" s="63"/>
      <c r="O45" s="149" t="s">
        <v>173</v>
      </c>
      <c r="P45" s="232">
        <v>222</v>
      </c>
      <c r="Q45" s="236" t="s">
        <v>40</v>
      </c>
      <c r="R45" s="81" t="str">
        <f>IF(K45*P45=0,"",K45*P45)</f>
        <v/>
      </c>
      <c r="S45" s="13">
        <f t="shared" si="1"/>
        <v>0</v>
      </c>
      <c r="T45" s="13">
        <f t="shared" si="2"/>
        <v>0</v>
      </c>
    </row>
    <row r="46" spans="1:20" ht="12.75" customHeight="1" thickBot="1" x14ac:dyDescent="0.25">
      <c r="A46" s="135"/>
      <c r="B46" s="7" t="s">
        <v>2</v>
      </c>
      <c r="C46" s="52" t="s">
        <v>53</v>
      </c>
      <c r="D46" s="9"/>
      <c r="E46" s="10"/>
      <c r="F46" s="11"/>
      <c r="G46" s="12">
        <v>18.5</v>
      </c>
      <c r="H46" s="86"/>
      <c r="I46" s="79" t="str">
        <f t="shared" si="7"/>
        <v/>
      </c>
      <c r="J46" s="73"/>
      <c r="K46" s="136"/>
      <c r="L46" s="99"/>
      <c r="M46" s="307"/>
      <c r="N46" s="312"/>
      <c r="O46" s="309"/>
      <c r="P46" s="311"/>
      <c r="Q46" s="88"/>
      <c r="R46" s="80" t="str">
        <f t="shared" ref="R46:R51" si="8">IF(Q46&gt;0,"o. B.",IF(K46*P46=0,"",K46*P46))</f>
        <v/>
      </c>
      <c r="S46" s="13">
        <f t="shared" si="1"/>
        <v>0</v>
      </c>
      <c r="T46" s="13">
        <f t="shared" si="2"/>
        <v>0</v>
      </c>
    </row>
    <row r="47" spans="1:20" ht="12.75" customHeight="1" thickTop="1" x14ac:dyDescent="0.2">
      <c r="A47" s="135"/>
      <c r="B47" s="71"/>
      <c r="C47" s="219"/>
      <c r="D47" s="177"/>
      <c r="E47" s="242"/>
      <c r="F47" s="243"/>
      <c r="G47" s="174"/>
      <c r="H47" s="86"/>
      <c r="I47" s="79" t="str">
        <f>IF(H47&gt;0,"o. B.",IF(A47*G47=0,"",A47*G47))</f>
        <v/>
      </c>
      <c r="J47" s="73"/>
      <c r="K47" s="218"/>
      <c r="L47" s="294" t="s">
        <v>175</v>
      </c>
      <c r="M47" s="293"/>
      <c r="N47" s="293"/>
      <c r="O47" s="293"/>
      <c r="P47" s="301"/>
      <c r="Q47" s="87"/>
      <c r="R47" s="81" t="str">
        <f t="shared" si="8"/>
        <v/>
      </c>
      <c r="S47" s="13">
        <f t="shared" si="1"/>
        <v>0</v>
      </c>
      <c r="T47" s="13">
        <f t="shared" si="2"/>
        <v>0</v>
      </c>
    </row>
    <row r="48" spans="1:20" ht="12.75" customHeight="1" thickBot="1" x14ac:dyDescent="0.25">
      <c r="A48" s="136"/>
      <c r="B48" s="211"/>
      <c r="C48" s="275"/>
      <c r="D48" s="283"/>
      <c r="E48" s="284"/>
      <c r="F48" s="285"/>
      <c r="G48" s="286"/>
      <c r="H48" s="88"/>
      <c r="I48" s="80" t="str">
        <f>IF(H48&gt;0,"o. B.",IF(A48*G48=0,"",A48*G48))</f>
        <v/>
      </c>
      <c r="J48" s="73"/>
      <c r="K48" s="98"/>
      <c r="L48" s="7" t="s">
        <v>2</v>
      </c>
      <c r="M48" s="8" t="s">
        <v>169</v>
      </c>
      <c r="N48" s="63"/>
      <c r="O48" s="149" t="s">
        <v>170</v>
      </c>
      <c r="P48" s="233">
        <v>77</v>
      </c>
      <c r="Q48" s="87"/>
      <c r="R48" s="81" t="str">
        <f t="shared" si="8"/>
        <v/>
      </c>
      <c r="S48" s="13">
        <f t="shared" si="1"/>
        <v>0</v>
      </c>
      <c r="T48" s="13">
        <f t="shared" si="2"/>
        <v>0</v>
      </c>
    </row>
    <row r="49" spans="1:20" ht="12.75" customHeight="1" thickTop="1" x14ac:dyDescent="0.2">
      <c r="A49" s="135"/>
      <c r="B49" s="254"/>
      <c r="C49" s="259"/>
      <c r="D49" s="255"/>
      <c r="E49" s="256"/>
      <c r="F49" s="257"/>
      <c r="G49" s="258"/>
      <c r="H49" s="87"/>
      <c r="I49" s="81" t="str">
        <f>IF(H49&gt;0,"o. B.",IF(A49*G49=0,"",A49*G49))</f>
        <v/>
      </c>
      <c r="J49" s="73"/>
      <c r="K49" s="98"/>
      <c r="L49" s="7" t="s">
        <v>2</v>
      </c>
      <c r="M49" s="8" t="s">
        <v>126</v>
      </c>
      <c r="N49" s="63"/>
      <c r="O49" s="149" t="s">
        <v>127</v>
      </c>
      <c r="P49" s="233">
        <v>169</v>
      </c>
      <c r="Q49" s="86"/>
      <c r="R49" s="79" t="str">
        <f t="shared" si="8"/>
        <v/>
      </c>
      <c r="S49" s="13">
        <f>IF(ISNUMBER(I49),"",A49*G49)</f>
        <v>0</v>
      </c>
      <c r="T49" s="13">
        <f t="shared" si="2"/>
        <v>0</v>
      </c>
    </row>
    <row r="50" spans="1:20" ht="12.75" customHeight="1" x14ac:dyDescent="0.2">
      <c r="A50" s="98"/>
      <c r="B50" s="246"/>
      <c r="C50" s="219"/>
      <c r="D50" s="245"/>
      <c r="E50" s="230"/>
      <c r="F50" s="231"/>
      <c r="G50" s="229"/>
      <c r="H50" s="86"/>
      <c r="I50" s="79" t="str">
        <f t="shared" ref="I50:I55" si="9">IF(H50&gt;0,"o. B.",IF(A50*G50=0,"",A50*G50))</f>
        <v/>
      </c>
      <c r="J50" s="73"/>
      <c r="K50" s="134"/>
      <c r="L50" s="26" t="s">
        <v>2</v>
      </c>
      <c r="M50" s="296" t="s">
        <v>159</v>
      </c>
      <c r="N50" s="297"/>
      <c r="O50" s="298" t="s">
        <v>41</v>
      </c>
      <c r="P50" s="299">
        <v>342</v>
      </c>
      <c r="Q50" s="235"/>
      <c r="R50" s="137" t="str">
        <f t="shared" si="8"/>
        <v/>
      </c>
      <c r="S50" s="13">
        <f>IF(ISNUMBER(I50),"",A50*G50)</f>
        <v>0</v>
      </c>
      <c r="T50" s="13">
        <f t="shared" si="2"/>
        <v>0</v>
      </c>
    </row>
    <row r="51" spans="1:20" ht="12.75" customHeight="1" thickBot="1" x14ac:dyDescent="0.25">
      <c r="A51" s="98"/>
      <c r="B51" s="246"/>
      <c r="C51" s="219"/>
      <c r="D51" s="253"/>
      <c r="E51" s="244"/>
      <c r="F51" s="243"/>
      <c r="G51" s="229"/>
      <c r="H51" s="86"/>
      <c r="I51" s="79" t="str">
        <f t="shared" si="9"/>
        <v/>
      </c>
      <c r="J51" s="73"/>
      <c r="K51" s="136"/>
      <c r="L51" s="99"/>
      <c r="M51" s="307"/>
      <c r="N51" s="308"/>
      <c r="O51" s="309"/>
      <c r="P51" s="310"/>
      <c r="Q51" s="88"/>
      <c r="R51" s="80" t="str">
        <f t="shared" si="8"/>
        <v/>
      </c>
      <c r="S51" s="13">
        <f t="shared" si="1"/>
        <v>0</v>
      </c>
      <c r="T51" s="13">
        <f t="shared" si="2"/>
        <v>0</v>
      </c>
    </row>
    <row r="52" spans="1:20" ht="12.75" customHeight="1" thickTop="1" x14ac:dyDescent="0.2">
      <c r="A52" s="134"/>
      <c r="B52" s="246"/>
      <c r="C52" s="219"/>
      <c r="D52" s="139"/>
      <c r="E52" s="230"/>
      <c r="F52" s="231"/>
      <c r="G52" s="229"/>
      <c r="H52" s="86"/>
      <c r="I52" s="79" t="str">
        <f t="shared" si="9"/>
        <v/>
      </c>
      <c r="J52" s="73"/>
      <c r="K52" s="218"/>
      <c r="L52" s="300" t="s">
        <v>129</v>
      </c>
      <c r="M52" s="293"/>
      <c r="N52" s="293"/>
      <c r="O52" s="293"/>
      <c r="P52" s="293"/>
      <c r="Q52" s="293"/>
      <c r="R52" s="301"/>
      <c r="S52" s="13">
        <f t="shared" si="1"/>
        <v>0</v>
      </c>
      <c r="T52" s="13">
        <f t="shared" si="2"/>
        <v>0</v>
      </c>
    </row>
    <row r="53" spans="1:20" ht="12.75" customHeight="1" x14ac:dyDescent="0.2">
      <c r="A53" s="98"/>
      <c r="B53" s="246"/>
      <c r="C53" s="219"/>
      <c r="D53" s="139"/>
      <c r="E53" s="230"/>
      <c r="F53" s="231"/>
      <c r="G53" s="229"/>
      <c r="H53" s="86"/>
      <c r="I53" s="79" t="str">
        <f t="shared" si="9"/>
        <v/>
      </c>
      <c r="J53" s="73"/>
      <c r="K53" s="98"/>
      <c r="L53" s="7" t="s">
        <v>2</v>
      </c>
      <c r="M53" s="52" t="s">
        <v>179</v>
      </c>
      <c r="N53" s="20"/>
      <c r="O53" s="150" t="s">
        <v>36</v>
      </c>
      <c r="P53" s="233">
        <v>271</v>
      </c>
      <c r="Q53" s="86"/>
      <c r="R53" s="79" t="str">
        <f t="shared" ref="R53:R59" si="10">IF(Q53&gt;0,"o. B.",IF(K53*P53=0,"",K53*P53))</f>
        <v/>
      </c>
      <c r="S53" s="13">
        <f t="shared" si="1"/>
        <v>0</v>
      </c>
      <c r="T53" s="13">
        <f t="shared" si="2"/>
        <v>0</v>
      </c>
    </row>
    <row r="54" spans="1:20" ht="12.75" customHeight="1" x14ac:dyDescent="0.2">
      <c r="A54" s="135"/>
      <c r="B54" s="246"/>
      <c r="C54" s="219"/>
      <c r="D54" s="139"/>
      <c r="E54" s="230"/>
      <c r="F54" s="231"/>
      <c r="G54" s="229"/>
      <c r="H54" s="86"/>
      <c r="I54" s="79" t="str">
        <f t="shared" si="9"/>
        <v/>
      </c>
      <c r="J54" s="73"/>
      <c r="K54" s="98"/>
      <c r="L54" s="7" t="s">
        <v>2</v>
      </c>
      <c r="M54" s="52" t="s">
        <v>180</v>
      </c>
      <c r="N54" s="20"/>
      <c r="O54" s="150" t="s">
        <v>36</v>
      </c>
      <c r="P54" s="233">
        <v>271</v>
      </c>
      <c r="Q54" s="87"/>
      <c r="R54" s="79" t="str">
        <f t="shared" si="10"/>
        <v/>
      </c>
      <c r="S54" s="13">
        <f>IF(ISNUMBER(I54),"",A54*G54)</f>
        <v>0</v>
      </c>
      <c r="T54" s="13">
        <f t="shared" si="2"/>
        <v>0</v>
      </c>
    </row>
    <row r="55" spans="1:20" ht="12.75" customHeight="1" thickBot="1" x14ac:dyDescent="0.25">
      <c r="A55" s="136"/>
      <c r="B55" s="99"/>
      <c r="C55" s="221"/>
      <c r="D55" s="248"/>
      <c r="E55" s="249"/>
      <c r="F55" s="250"/>
      <c r="G55" s="222"/>
      <c r="H55" s="88"/>
      <c r="I55" s="80" t="str">
        <f t="shared" si="9"/>
        <v/>
      </c>
      <c r="J55" s="73"/>
      <c r="K55" s="98"/>
      <c r="L55" s="7" t="s">
        <v>2</v>
      </c>
      <c r="M55" s="52" t="s">
        <v>181</v>
      </c>
      <c r="N55" s="20"/>
      <c r="O55" s="150" t="s">
        <v>36</v>
      </c>
      <c r="P55" s="233">
        <v>271</v>
      </c>
      <c r="Q55" s="86"/>
      <c r="R55" s="81" t="str">
        <f t="shared" si="10"/>
        <v/>
      </c>
      <c r="S55" s="13">
        <f t="shared" si="1"/>
        <v>0</v>
      </c>
      <c r="T55" s="13">
        <f t="shared" si="2"/>
        <v>0</v>
      </c>
    </row>
    <row r="56" spans="1:20" ht="12.75" customHeight="1" thickTop="1" thickBot="1" x14ac:dyDescent="0.25">
      <c r="A56" s="143"/>
      <c r="B56" s="41"/>
      <c r="C56" s="239" t="s">
        <v>123</v>
      </c>
      <c r="D56" s="42"/>
      <c r="E56" s="43"/>
      <c r="F56" s="44"/>
      <c r="G56" s="45"/>
      <c r="H56" s="268"/>
      <c r="I56" s="56" t="str">
        <f t="shared" ref="I56:I67" si="11">IF(H56&gt;0,"o. B.",IF(A56*G56=0,"",A56*G56))</f>
        <v/>
      </c>
      <c r="J56" s="73"/>
      <c r="K56" s="136"/>
      <c r="L56" s="38"/>
      <c r="M56" s="225" t="s">
        <v>56</v>
      </c>
      <c r="N56" s="226"/>
      <c r="O56" s="227"/>
      <c r="P56" s="228">
        <v>7.5</v>
      </c>
      <c r="Q56" s="88"/>
      <c r="R56" s="80" t="str">
        <f t="shared" si="10"/>
        <v/>
      </c>
      <c r="S56" s="13">
        <f t="shared" si="1"/>
        <v>0</v>
      </c>
      <c r="T56" s="13">
        <f t="shared" si="2"/>
        <v>0</v>
      </c>
    </row>
    <row r="57" spans="1:20" ht="12.75" customHeight="1" thickTop="1" x14ac:dyDescent="0.2">
      <c r="A57" s="135"/>
      <c r="B57" s="32" t="s">
        <v>2</v>
      </c>
      <c r="C57" s="103" t="s">
        <v>117</v>
      </c>
      <c r="D57" s="63" t="s">
        <v>118</v>
      </c>
      <c r="E57" s="34"/>
      <c r="F57" s="35"/>
      <c r="G57" s="96">
        <v>9.6999999999999993</v>
      </c>
      <c r="H57" s="87"/>
      <c r="I57" s="81" t="str">
        <f t="shared" si="11"/>
        <v/>
      </c>
      <c r="J57" s="73"/>
      <c r="K57" s="135"/>
      <c r="L57" s="214"/>
      <c r="M57" s="259"/>
      <c r="N57" s="287"/>
      <c r="O57" s="288"/>
      <c r="P57" s="289"/>
      <c r="Q57" s="87"/>
      <c r="R57" s="81" t="str">
        <f t="shared" si="10"/>
        <v/>
      </c>
      <c r="S57" s="13">
        <f t="shared" si="1"/>
        <v>0</v>
      </c>
      <c r="T57" s="13">
        <f t="shared" si="2"/>
        <v>0</v>
      </c>
    </row>
    <row r="58" spans="1:20" ht="12.75" customHeight="1" x14ac:dyDescent="0.2">
      <c r="A58" s="135"/>
      <c r="B58" s="71"/>
      <c r="C58" s="148"/>
      <c r="D58" s="280"/>
      <c r="E58" s="242"/>
      <c r="F58" s="243"/>
      <c r="G58" s="281"/>
      <c r="H58" s="87"/>
      <c r="I58" s="137" t="str">
        <f t="shared" si="11"/>
        <v/>
      </c>
      <c r="J58" s="73"/>
      <c r="K58" s="98"/>
      <c r="L58" s="71"/>
      <c r="M58" s="219"/>
      <c r="N58" s="224"/>
      <c r="O58" s="273"/>
      <c r="P58" s="282"/>
      <c r="Q58" s="86"/>
      <c r="R58" s="81" t="str">
        <f t="shared" si="10"/>
        <v/>
      </c>
      <c r="S58" s="13">
        <f t="shared" si="1"/>
        <v>0</v>
      </c>
      <c r="T58" s="13">
        <f t="shared" si="2"/>
        <v>0</v>
      </c>
    </row>
    <row r="59" spans="1:20" ht="12.75" customHeight="1" x14ac:dyDescent="0.2">
      <c r="A59" s="135"/>
      <c r="B59" s="214"/>
      <c r="C59" s="259"/>
      <c r="D59" s="216"/>
      <c r="E59" s="251"/>
      <c r="F59" s="252"/>
      <c r="G59" s="292"/>
      <c r="H59" s="86"/>
      <c r="I59" s="79" t="str">
        <f t="shared" si="11"/>
        <v/>
      </c>
      <c r="J59" s="73"/>
      <c r="K59" s="135"/>
      <c r="L59" s="71"/>
      <c r="M59" s="148"/>
      <c r="N59" s="224"/>
      <c r="O59" s="273"/>
      <c r="P59" s="282"/>
      <c r="Q59" s="87"/>
      <c r="R59" s="81" t="str">
        <f t="shared" si="10"/>
        <v/>
      </c>
      <c r="S59" s="13">
        <f t="shared" si="1"/>
        <v>0</v>
      </c>
      <c r="T59" s="13">
        <f t="shared" si="2"/>
        <v>0</v>
      </c>
    </row>
    <row r="60" spans="1:20" ht="12.75" customHeight="1" thickBot="1" x14ac:dyDescent="0.25">
      <c r="A60" s="98"/>
      <c r="B60" s="7" t="s">
        <v>2</v>
      </c>
      <c r="C60" s="8" t="s">
        <v>77</v>
      </c>
      <c r="D60" s="63" t="s">
        <v>78</v>
      </c>
      <c r="E60" s="47"/>
      <c r="F60" s="48"/>
      <c r="G60" s="49">
        <v>3.3</v>
      </c>
      <c r="H60" s="235"/>
      <c r="I60" s="137" t="str">
        <f t="shared" si="11"/>
        <v/>
      </c>
      <c r="J60" s="73"/>
      <c r="K60" s="136"/>
      <c r="L60" s="99"/>
      <c r="M60" s="304"/>
      <c r="N60" s="295"/>
      <c r="O60" s="305"/>
      <c r="P60" s="306"/>
      <c r="Q60" s="88" t="s">
        <v>40</v>
      </c>
      <c r="R60" s="203" t="str">
        <f>IF(ISBLANK(K60),"",(IF(K60=0,"vorhanden",K60*P60)))</f>
        <v/>
      </c>
      <c r="S60" s="13">
        <f t="shared" si="1"/>
        <v>0</v>
      </c>
      <c r="T60" s="13">
        <f t="shared" si="2"/>
        <v>0</v>
      </c>
    </row>
    <row r="61" spans="1:20" ht="12.75" customHeight="1" thickTop="1" x14ac:dyDescent="0.2">
      <c r="A61" s="135"/>
      <c r="B61" s="7" t="s">
        <v>2</v>
      </c>
      <c r="C61" s="52" t="s">
        <v>119</v>
      </c>
      <c r="D61" s="63" t="s">
        <v>120</v>
      </c>
      <c r="E61" s="10"/>
      <c r="F61" s="11"/>
      <c r="G61" s="12">
        <v>2.85</v>
      </c>
      <c r="H61" s="86"/>
      <c r="I61" s="79" t="str">
        <f t="shared" si="11"/>
        <v/>
      </c>
      <c r="J61" s="73"/>
      <c r="K61" s="237"/>
      <c r="L61" s="57"/>
      <c r="M61" s="350" t="s">
        <v>62</v>
      </c>
      <c r="N61" s="351"/>
      <c r="O61" s="351"/>
      <c r="P61" s="357" t="s">
        <v>5</v>
      </c>
      <c r="Q61" s="151"/>
      <c r="R61" s="358">
        <f>SUM(I85:I135)</f>
        <v>0</v>
      </c>
      <c r="S61" s="13">
        <f t="shared" si="1"/>
        <v>0</v>
      </c>
    </row>
    <row r="62" spans="1:20" ht="12.75" customHeight="1" thickBot="1" x14ac:dyDescent="0.25">
      <c r="A62" s="136"/>
      <c r="B62" s="38" t="s">
        <v>2</v>
      </c>
      <c r="C62" s="199" t="s">
        <v>59</v>
      </c>
      <c r="D62" s="200" t="s">
        <v>54</v>
      </c>
      <c r="E62" s="59"/>
      <c r="F62" s="60"/>
      <c r="G62" s="40">
        <v>9.6</v>
      </c>
      <c r="H62" s="88"/>
      <c r="I62" s="80" t="str">
        <f t="shared" si="11"/>
        <v/>
      </c>
      <c r="J62" s="73"/>
      <c r="K62" s="82"/>
      <c r="L62" s="55"/>
      <c r="M62" s="352"/>
      <c r="N62" s="353"/>
      <c r="O62" s="353"/>
      <c r="P62" s="352"/>
      <c r="Q62" s="152"/>
      <c r="R62" s="359"/>
      <c r="S62" s="13">
        <f t="shared" si="1"/>
        <v>0</v>
      </c>
    </row>
    <row r="63" spans="1:20" ht="12.75" customHeight="1" thickTop="1" x14ac:dyDescent="0.2">
      <c r="A63" s="135"/>
      <c r="B63" s="214"/>
      <c r="C63" s="215"/>
      <c r="D63" s="216"/>
      <c r="E63" s="260"/>
      <c r="F63" s="261"/>
      <c r="G63" s="217"/>
      <c r="H63" s="87"/>
      <c r="I63" s="81" t="str">
        <f t="shared" si="11"/>
        <v/>
      </c>
      <c r="J63" s="73"/>
      <c r="K63" s="108"/>
      <c r="L63" s="121"/>
      <c r="M63" s="122" t="s">
        <v>21</v>
      </c>
      <c r="N63" s="123"/>
      <c r="O63" s="106"/>
      <c r="P63" s="124"/>
      <c r="Q63" s="125"/>
      <c r="R63" s="81">
        <f>((SUM(R13:R62)+SUM(I13:I67))/100)*K64</f>
        <v>0</v>
      </c>
      <c r="S63" s="13">
        <f t="shared" si="1"/>
        <v>0</v>
      </c>
    </row>
    <row r="64" spans="1:20" ht="12.75" customHeight="1" thickBot="1" x14ac:dyDescent="0.25">
      <c r="A64" s="154"/>
      <c r="B64" s="155"/>
      <c r="C64" s="270" t="s">
        <v>79</v>
      </c>
      <c r="D64" s="271"/>
      <c r="E64" s="212"/>
      <c r="F64" s="213"/>
      <c r="G64" s="272">
        <v>1.4</v>
      </c>
      <c r="H64" s="144"/>
      <c r="I64" s="145" t="str">
        <f t="shared" si="11"/>
        <v/>
      </c>
      <c r="J64" s="73"/>
      <c r="K64" s="313">
        <v>40</v>
      </c>
      <c r="L64" s="83" t="s">
        <v>34</v>
      </c>
      <c r="M64" s="126" t="s">
        <v>33</v>
      </c>
      <c r="N64" s="127"/>
      <c r="O64" s="126" t="str">
        <f>IF(R64&gt;0,"überschritten um","noch offen")</f>
        <v>noch offen</v>
      </c>
      <c r="P64" s="127"/>
      <c r="Q64" s="128"/>
      <c r="R64" s="79">
        <f>V68-R63</f>
        <v>0</v>
      </c>
      <c r="S64" s="13">
        <f t="shared" si="1"/>
        <v>0</v>
      </c>
    </row>
    <row r="65" spans="1:22" ht="12.75" customHeight="1" thickTop="1" thickBot="1" x14ac:dyDescent="0.25">
      <c r="A65" s="218"/>
      <c r="B65" s="32"/>
      <c r="C65" s="166" t="s">
        <v>61</v>
      </c>
      <c r="D65" s="33"/>
      <c r="E65" s="89"/>
      <c r="F65" s="90"/>
      <c r="G65" s="46"/>
      <c r="H65" s="269"/>
      <c r="I65" s="93" t="str">
        <f t="shared" si="11"/>
        <v/>
      </c>
      <c r="J65" s="73"/>
      <c r="K65" s="129" t="s">
        <v>35</v>
      </c>
      <c r="L65" s="55"/>
      <c r="M65" s="126"/>
      <c r="N65" s="127"/>
      <c r="O65" s="127"/>
      <c r="P65" s="130"/>
      <c r="Q65" s="131" t="str">
        <f>IF(U70,"JA","NEIN")</f>
        <v>NEIN</v>
      </c>
      <c r="R65" s="107" t="str">
        <f>IF(U70=FALSE,"0,00",IF(R64&gt;0,(((V68-R63)/(100+K64))*100),"0,00"))</f>
        <v>0,00</v>
      </c>
      <c r="S65" s="13">
        <f t="shared" si="1"/>
        <v>0</v>
      </c>
      <c r="U65" s="105"/>
    </row>
    <row r="66" spans="1:22" ht="12.75" customHeight="1" thickTop="1" x14ac:dyDescent="0.2">
      <c r="A66" s="98"/>
      <c r="B66" s="71"/>
      <c r="C66" s="262"/>
      <c r="D66" s="263"/>
      <c r="E66" s="264"/>
      <c r="F66" s="265"/>
      <c r="G66" s="266"/>
      <c r="H66" s="86"/>
      <c r="I66" s="93" t="str">
        <f t="shared" si="11"/>
        <v/>
      </c>
      <c r="J66" s="75" t="s">
        <v>8</v>
      </c>
      <c r="K66" s="110"/>
      <c r="L66" s="111"/>
      <c r="M66" s="330" t="s">
        <v>11</v>
      </c>
      <c r="N66" s="330"/>
      <c r="O66" s="330"/>
      <c r="P66" s="318" t="s">
        <v>5</v>
      </c>
      <c r="Q66" s="314">
        <f>(SUM(R14:R62)+SUM(I14:I67))+R65</f>
        <v>0</v>
      </c>
      <c r="R66" s="332"/>
      <c r="S66" s="13">
        <f t="shared" si="1"/>
        <v>0</v>
      </c>
      <c r="U66" s="105"/>
    </row>
    <row r="67" spans="1:22" ht="12.75" customHeight="1" x14ac:dyDescent="0.2">
      <c r="A67" s="98"/>
      <c r="B67" s="7" t="s">
        <v>2</v>
      </c>
      <c r="C67" s="167" t="s">
        <v>7</v>
      </c>
      <c r="D67" s="168">
        <v>8308</v>
      </c>
      <c r="E67" s="170" t="s">
        <v>6</v>
      </c>
      <c r="F67" s="169"/>
      <c r="G67" s="171">
        <v>1</v>
      </c>
      <c r="H67" s="86"/>
      <c r="I67" s="79" t="str">
        <f t="shared" si="11"/>
        <v/>
      </c>
      <c r="J67" s="76" t="s">
        <v>186</v>
      </c>
      <c r="K67" s="108"/>
      <c r="L67" s="109"/>
      <c r="M67" s="331"/>
      <c r="N67" s="331"/>
      <c r="O67" s="331"/>
      <c r="P67" s="319"/>
      <c r="Q67" s="333"/>
      <c r="R67" s="334"/>
      <c r="S67" s="13">
        <f t="shared" si="1"/>
        <v>0</v>
      </c>
      <c r="U67" s="104"/>
    </row>
    <row r="68" spans="1:22" ht="12.75" customHeight="1" x14ac:dyDescent="0.2">
      <c r="A68" s="74"/>
      <c r="B68" s="57"/>
      <c r="C68" s="112"/>
      <c r="D68" s="113"/>
      <c r="E68" s="114"/>
      <c r="F68" s="112"/>
      <c r="G68" s="19"/>
      <c r="H68" s="115" t="s">
        <v>40</v>
      </c>
      <c r="I68" s="116"/>
      <c r="J68" s="76"/>
      <c r="K68" s="74"/>
      <c r="L68" s="57"/>
      <c r="M68" s="117"/>
      <c r="N68" s="117"/>
      <c r="O68" s="117"/>
      <c r="P68" s="118"/>
      <c r="Q68" s="119"/>
      <c r="R68" s="119"/>
      <c r="S68" s="120">
        <f>SUM(S14:S67)</f>
        <v>0</v>
      </c>
      <c r="T68" s="120">
        <f>SUM(T14:T67)</f>
        <v>0</v>
      </c>
      <c r="U68" s="104">
        <f>SUM(S84:S135)</f>
        <v>0</v>
      </c>
      <c r="V68" s="104">
        <f>SUM(S68:U68)</f>
        <v>0</v>
      </c>
    </row>
    <row r="69" spans="1:22" x14ac:dyDescent="0.2">
      <c r="K69" s="100"/>
      <c r="L69" s="341"/>
      <c r="M69" s="342"/>
      <c r="N69" s="342"/>
      <c r="O69" s="342"/>
      <c r="P69" s="342"/>
      <c r="Q69" s="342"/>
      <c r="R69" s="342"/>
      <c r="S69" s="101" t="b">
        <v>0</v>
      </c>
    </row>
    <row r="70" spans="1:22" x14ac:dyDescent="0.2">
      <c r="K70" s="101"/>
      <c r="L70" s="341"/>
      <c r="M70" s="342"/>
      <c r="N70" s="342"/>
      <c r="O70" s="342"/>
      <c r="P70" s="342"/>
      <c r="Q70" s="342"/>
      <c r="R70" s="342"/>
      <c r="S70" s="101"/>
      <c r="U70" s="101" t="b">
        <v>0</v>
      </c>
    </row>
    <row r="71" spans="1:22" x14ac:dyDescent="0.2">
      <c r="K71" s="101"/>
      <c r="L71" s="160"/>
      <c r="M71" s="163"/>
      <c r="N71" s="163"/>
      <c r="O71" s="163"/>
      <c r="P71" s="163"/>
      <c r="Q71" s="163"/>
      <c r="R71" s="163"/>
      <c r="S71" s="101"/>
      <c r="U71" s="101"/>
    </row>
    <row r="72" spans="1:22" x14ac:dyDescent="0.2">
      <c r="A72" s="207" t="s">
        <v>187</v>
      </c>
      <c r="L72" s="160"/>
      <c r="M72" s="181"/>
      <c r="N72" s="181"/>
      <c r="O72" s="181"/>
      <c r="P72" s="181"/>
      <c r="Q72" s="181"/>
      <c r="R72" s="181"/>
      <c r="S72" s="101"/>
      <c r="U72" s="101"/>
    </row>
    <row r="73" spans="1:22" x14ac:dyDescent="0.2">
      <c r="L73" s="160"/>
      <c r="M73" s="181"/>
      <c r="N73" s="181"/>
      <c r="O73" s="181"/>
      <c r="P73" s="181"/>
      <c r="Q73" s="181"/>
      <c r="R73" s="181"/>
      <c r="S73" s="101"/>
      <c r="U73" s="101"/>
    </row>
    <row r="74" spans="1:22" x14ac:dyDescent="0.2">
      <c r="A74" s="22"/>
      <c r="B74" s="23"/>
      <c r="C74" s="22"/>
      <c r="D74" s="24"/>
      <c r="E74" s="18"/>
      <c r="F74" s="22"/>
      <c r="G74" s="25"/>
      <c r="H74" s="25"/>
      <c r="I74" s="22"/>
      <c r="J74" s="70" t="s">
        <v>184</v>
      </c>
      <c r="K74" s="21"/>
      <c r="O74" s="62" t="s">
        <v>20</v>
      </c>
      <c r="P74" s="327" t="str">
        <f>IF(P1="","",P1)</f>
        <v/>
      </c>
      <c r="Q74" s="327"/>
      <c r="R74" s="327"/>
      <c r="S74" s="101"/>
      <c r="U74" s="101"/>
    </row>
    <row r="75" spans="1:22" x14ac:dyDescent="0.2">
      <c r="A75" s="22"/>
      <c r="B75" s="23"/>
      <c r="C75" s="22"/>
      <c r="D75" s="24"/>
      <c r="E75" s="18"/>
      <c r="F75" s="22"/>
      <c r="G75" s="25"/>
      <c r="H75" s="25"/>
      <c r="I75" s="22"/>
      <c r="S75" s="101"/>
      <c r="U75" s="101"/>
    </row>
    <row r="76" spans="1:22" x14ac:dyDescent="0.2">
      <c r="J76" s="21" t="s">
        <v>15</v>
      </c>
      <c r="K76" s="21"/>
      <c r="L76" s="328" t="str">
        <f>IF(L3="","",L3)</f>
        <v/>
      </c>
      <c r="M76" s="329"/>
      <c r="N76" s="329"/>
      <c r="O76" s="329"/>
      <c r="P76" s="329"/>
      <c r="Q76" s="329"/>
      <c r="R76" s="329"/>
      <c r="S76" s="101"/>
      <c r="U76" s="101"/>
    </row>
    <row r="77" spans="1:22" x14ac:dyDescent="0.2">
      <c r="K77" s="21"/>
      <c r="M77" s="61"/>
      <c r="N77" s="61"/>
      <c r="O77" s="61"/>
      <c r="P77" s="61"/>
      <c r="Q77" s="61"/>
      <c r="R77" s="61"/>
      <c r="S77" s="101"/>
      <c r="U77" s="101"/>
    </row>
    <row r="78" spans="1:22" x14ac:dyDescent="0.2">
      <c r="J78" s="21" t="s">
        <v>16</v>
      </c>
      <c r="K78" s="21"/>
      <c r="L78" s="328" t="str">
        <f>IF(L5="","",L5)</f>
        <v/>
      </c>
      <c r="M78" s="329"/>
      <c r="N78" s="329"/>
      <c r="O78" s="329"/>
      <c r="P78" s="329"/>
      <c r="Q78" s="329"/>
      <c r="R78" s="329"/>
      <c r="S78" s="101"/>
      <c r="U78" s="101"/>
    </row>
    <row r="79" spans="1:22" x14ac:dyDescent="0.2">
      <c r="S79" s="17"/>
    </row>
    <row r="80" spans="1:22" x14ac:dyDescent="0.2">
      <c r="J80" s="21" t="s">
        <v>14</v>
      </c>
      <c r="K80" s="21"/>
      <c r="L80" s="328" t="str">
        <f>IF(L7="","",L7)</f>
        <v/>
      </c>
      <c r="M80" s="329"/>
      <c r="N80" s="329"/>
      <c r="O80" s="329"/>
      <c r="P80" s="336"/>
      <c r="Q80" s="336"/>
      <c r="R80" s="336"/>
      <c r="S80" s="17"/>
    </row>
    <row r="81" spans="1:19" x14ac:dyDescent="0.2">
      <c r="K81" s="21"/>
      <c r="P81" s="337"/>
      <c r="Q81" s="338"/>
      <c r="R81" s="338"/>
      <c r="S81" s="17"/>
    </row>
    <row r="82" spans="1:19" x14ac:dyDescent="0.2">
      <c r="A82" s="70"/>
      <c r="D82" s="156"/>
      <c r="F82" s="158"/>
      <c r="I82" s="157"/>
      <c r="J82" s="21" t="s">
        <v>13</v>
      </c>
      <c r="K82" s="21"/>
      <c r="L82" s="340" t="str">
        <f>IF(L9="","",L9)</f>
        <v/>
      </c>
      <c r="M82" s="329"/>
      <c r="O82" s="62"/>
      <c r="P82" s="339"/>
      <c r="Q82" s="339"/>
      <c r="R82" s="339"/>
      <c r="S82" s="17"/>
    </row>
    <row r="83" spans="1:19" ht="22.7" customHeight="1" x14ac:dyDescent="0.2">
      <c r="A83" s="1" t="s">
        <v>0</v>
      </c>
      <c r="B83" s="2" t="s">
        <v>48</v>
      </c>
      <c r="C83" s="3" t="s">
        <v>1</v>
      </c>
      <c r="D83" s="4"/>
      <c r="E83" s="5"/>
      <c r="F83" s="5"/>
      <c r="G83" s="5" t="s">
        <v>39</v>
      </c>
      <c r="H83" s="5"/>
      <c r="I83" s="78" t="s">
        <v>5</v>
      </c>
      <c r="J83" s="6"/>
      <c r="K83" s="186"/>
      <c r="L83" s="187"/>
      <c r="M83" s="188"/>
      <c r="N83" s="22"/>
      <c r="O83" s="172"/>
      <c r="P83" s="172"/>
      <c r="Q83" s="172"/>
      <c r="R83" s="189"/>
    </row>
    <row r="84" spans="1:19" ht="12.75" customHeight="1" x14ac:dyDescent="0.2">
      <c r="A84" s="141"/>
      <c r="B84" s="26"/>
      <c r="C84" s="205" t="s">
        <v>86</v>
      </c>
      <c r="D84" s="28"/>
      <c r="E84" s="29"/>
      <c r="F84" s="30"/>
      <c r="G84" s="31"/>
      <c r="H84" s="196"/>
      <c r="I84" s="79" t="str">
        <f t="shared" ref="I84:I103" si="12">IF(H84&gt;0,"o. B.",IF(A84*G84=0,"",A84*G84))</f>
        <v/>
      </c>
      <c r="J84" s="73"/>
      <c r="K84" s="194"/>
      <c r="L84" s="57"/>
      <c r="M84" s="112"/>
      <c r="N84" s="190"/>
      <c r="O84" s="114"/>
      <c r="Q84" s="195"/>
      <c r="R84" s="182"/>
      <c r="S84" s="13">
        <f>IF(ISNUMBER(I84),"",A84*G84)</f>
        <v>0</v>
      </c>
    </row>
    <row r="85" spans="1:19" ht="12.75" customHeight="1" x14ac:dyDescent="0.2">
      <c r="A85" s="98"/>
      <c r="B85" s="7" t="s">
        <v>4</v>
      </c>
      <c r="C85" s="8" t="s">
        <v>63</v>
      </c>
      <c r="D85" s="51">
        <v>4407</v>
      </c>
      <c r="E85" s="47"/>
      <c r="F85" s="48"/>
      <c r="G85" s="47">
        <v>0.7</v>
      </c>
      <c r="H85" s="197"/>
      <c r="I85" s="79" t="str">
        <f t="shared" si="12"/>
        <v/>
      </c>
      <c r="J85" s="73"/>
      <c r="K85" s="194"/>
      <c r="L85" s="57"/>
      <c r="M85" s="112"/>
      <c r="N85" s="183"/>
      <c r="O85" s="114"/>
      <c r="Q85" s="195"/>
      <c r="R85" s="182"/>
      <c r="S85" s="13">
        <f t="shared" ref="S85:S98" si="13">IF(ISNUMBER(I85),"",A85*G85)</f>
        <v>0</v>
      </c>
    </row>
    <row r="86" spans="1:19" ht="12.75" customHeight="1" x14ac:dyDescent="0.2">
      <c r="A86" s="98"/>
      <c r="B86" s="7" t="s">
        <v>4</v>
      </c>
      <c r="C86" s="8" t="s">
        <v>91</v>
      </c>
      <c r="D86" s="9">
        <v>4353</v>
      </c>
      <c r="E86" s="47"/>
      <c r="F86" s="48"/>
      <c r="G86" s="47">
        <v>0.8</v>
      </c>
      <c r="H86" s="197"/>
      <c r="I86" s="79" t="str">
        <f t="shared" si="12"/>
        <v/>
      </c>
      <c r="J86" s="73"/>
      <c r="K86" s="194"/>
      <c r="L86" s="57"/>
      <c r="M86" s="112"/>
      <c r="N86" s="190"/>
      <c r="O86" s="114"/>
      <c r="Q86" s="195"/>
      <c r="R86" s="182"/>
      <c r="S86" s="13">
        <f t="shared" si="13"/>
        <v>0</v>
      </c>
    </row>
    <row r="87" spans="1:19" ht="12.75" customHeight="1" x14ac:dyDescent="0.2">
      <c r="A87" s="98"/>
      <c r="B87" s="7" t="s">
        <v>4</v>
      </c>
      <c r="C87" s="8" t="s">
        <v>64</v>
      </c>
      <c r="D87" s="51">
        <v>1205</v>
      </c>
      <c r="E87" s="47"/>
      <c r="F87" s="48"/>
      <c r="G87" s="47">
        <v>0.6</v>
      </c>
      <c r="H87" s="197"/>
      <c r="I87" s="79" t="str">
        <f t="shared" si="12"/>
        <v/>
      </c>
      <c r="J87" s="73"/>
      <c r="K87" s="194"/>
      <c r="L87" s="57"/>
      <c r="M87" s="112"/>
      <c r="N87" s="190"/>
      <c r="O87" s="114"/>
      <c r="Q87" s="195"/>
      <c r="R87" s="182"/>
      <c r="S87" s="13">
        <f t="shared" si="13"/>
        <v>0</v>
      </c>
    </row>
    <row r="88" spans="1:19" ht="12.75" customHeight="1" x14ac:dyDescent="0.2">
      <c r="A88" s="98"/>
      <c r="B88" s="7" t="s">
        <v>4</v>
      </c>
      <c r="C88" s="8" t="s">
        <v>101</v>
      </c>
      <c r="D88" s="63" t="s">
        <v>102</v>
      </c>
      <c r="E88" s="47"/>
      <c r="F88" s="48"/>
      <c r="G88" s="47">
        <v>0.8</v>
      </c>
      <c r="H88" s="197"/>
      <c r="I88" s="79" t="str">
        <f t="shared" si="12"/>
        <v/>
      </c>
      <c r="J88" s="73"/>
      <c r="K88" s="194"/>
      <c r="L88" s="57"/>
      <c r="M88" s="112"/>
      <c r="N88" s="190"/>
      <c r="O88" s="114"/>
      <c r="Q88" s="195"/>
      <c r="R88" s="182"/>
      <c r="S88" s="13">
        <f t="shared" si="13"/>
        <v>0</v>
      </c>
    </row>
    <row r="89" spans="1:19" ht="12.75" customHeight="1" x14ac:dyDescent="0.2">
      <c r="A89" s="98"/>
      <c r="B89" s="7" t="s">
        <v>4</v>
      </c>
      <c r="C89" s="241" t="s">
        <v>147</v>
      </c>
      <c r="D89" s="63" t="s">
        <v>148</v>
      </c>
      <c r="E89" s="47"/>
      <c r="F89" s="48"/>
      <c r="G89" s="47">
        <v>6.5</v>
      </c>
      <c r="H89" s="197"/>
      <c r="I89" s="79" t="str">
        <f t="shared" si="12"/>
        <v/>
      </c>
      <c r="J89" s="73"/>
      <c r="K89" s="194"/>
      <c r="L89" s="57"/>
      <c r="M89" s="112"/>
      <c r="N89" s="191"/>
      <c r="O89" s="114"/>
      <c r="Q89" s="195"/>
      <c r="R89" s="182"/>
      <c r="S89" s="13">
        <f t="shared" si="13"/>
        <v>0</v>
      </c>
    </row>
    <row r="90" spans="1:19" ht="12.75" customHeight="1" x14ac:dyDescent="0.2">
      <c r="A90" s="98"/>
      <c r="B90" s="7" t="s">
        <v>4</v>
      </c>
      <c r="C90" s="50" t="s">
        <v>145</v>
      </c>
      <c r="D90" s="63" t="s">
        <v>146</v>
      </c>
      <c r="E90" s="47"/>
      <c r="F90" s="48"/>
      <c r="G90" s="47">
        <v>10.7</v>
      </c>
      <c r="H90" s="197"/>
      <c r="I90" s="79" t="str">
        <f t="shared" ref="I90:I96" si="14">IF(H90&gt;0,"o. B.",IF(A90*G90=0,"",A90*G90))</f>
        <v/>
      </c>
      <c r="J90" s="73"/>
      <c r="K90" s="194"/>
      <c r="L90" s="57"/>
      <c r="M90" s="112"/>
      <c r="N90" s="113"/>
      <c r="O90" s="114"/>
      <c r="Q90" s="195"/>
      <c r="R90" s="182"/>
      <c r="S90" s="13">
        <f t="shared" si="13"/>
        <v>0</v>
      </c>
    </row>
    <row r="91" spans="1:19" ht="12.75" customHeight="1" x14ac:dyDescent="0.2">
      <c r="A91" s="98"/>
      <c r="B91" s="71"/>
      <c r="C91" s="247"/>
      <c r="D91" s="220"/>
      <c r="E91" s="209"/>
      <c r="F91" s="210"/>
      <c r="G91" s="209"/>
      <c r="H91" s="197"/>
      <c r="I91" s="79" t="str">
        <f t="shared" si="14"/>
        <v/>
      </c>
      <c r="J91" s="73"/>
      <c r="K91" s="194"/>
      <c r="L91" s="57"/>
      <c r="M91" s="112"/>
      <c r="N91" s="23"/>
      <c r="O91" s="184"/>
      <c r="P91" s="185"/>
      <c r="Q91" s="195"/>
      <c r="R91" s="182"/>
      <c r="S91" s="13">
        <f t="shared" si="13"/>
        <v>0</v>
      </c>
    </row>
    <row r="92" spans="1:19" ht="12.75" customHeight="1" x14ac:dyDescent="0.2">
      <c r="A92" s="98"/>
      <c r="B92" s="71"/>
      <c r="C92" s="148"/>
      <c r="D92" s="177"/>
      <c r="E92" s="209"/>
      <c r="F92" s="210"/>
      <c r="G92" s="209"/>
      <c r="H92" s="197"/>
      <c r="I92" s="79" t="str">
        <f t="shared" si="14"/>
        <v/>
      </c>
      <c r="J92" s="73"/>
      <c r="K92" s="194"/>
      <c r="L92" s="57"/>
      <c r="M92" s="112"/>
      <c r="N92" s="183"/>
      <c r="O92" s="184"/>
      <c r="P92" s="185"/>
      <c r="Q92" s="195"/>
      <c r="R92" s="182"/>
      <c r="S92" s="13">
        <f t="shared" si="13"/>
        <v>0</v>
      </c>
    </row>
    <row r="93" spans="1:19" ht="12.75" customHeight="1" x14ac:dyDescent="0.2">
      <c r="A93" s="98"/>
      <c r="B93" s="7" t="s">
        <v>4</v>
      </c>
      <c r="C93" s="52" t="s">
        <v>65</v>
      </c>
      <c r="D93" s="63" t="s">
        <v>165</v>
      </c>
      <c r="E93" s="47"/>
      <c r="F93" s="48"/>
      <c r="G93" s="47">
        <v>3.45</v>
      </c>
      <c r="H93" s="197"/>
      <c r="I93" s="79" t="str">
        <f t="shared" si="14"/>
        <v/>
      </c>
      <c r="J93" s="73"/>
      <c r="K93" s="194"/>
      <c r="L93" s="57"/>
      <c r="M93" s="112"/>
      <c r="N93" s="113"/>
      <c r="O93" s="184"/>
      <c r="P93" s="185"/>
      <c r="Q93" s="195"/>
      <c r="R93" s="182"/>
      <c r="S93" s="13">
        <f t="shared" si="13"/>
        <v>0</v>
      </c>
    </row>
    <row r="94" spans="1:19" ht="12.75" customHeight="1" x14ac:dyDescent="0.2">
      <c r="A94" s="98"/>
      <c r="B94" s="7" t="s">
        <v>4</v>
      </c>
      <c r="C94" s="201" t="s">
        <v>81</v>
      </c>
      <c r="D94" s="63" t="s">
        <v>166</v>
      </c>
      <c r="E94" s="47"/>
      <c r="F94" s="48"/>
      <c r="G94" s="47">
        <v>5.5</v>
      </c>
      <c r="H94" s="197"/>
      <c r="I94" s="79" t="str">
        <f t="shared" si="14"/>
        <v/>
      </c>
      <c r="J94" s="73"/>
      <c r="K94" s="194"/>
      <c r="L94" s="57"/>
      <c r="M94" s="112"/>
      <c r="N94" s="183"/>
      <c r="O94" s="184"/>
      <c r="P94" s="185"/>
      <c r="Q94" s="195"/>
      <c r="R94" s="182"/>
      <c r="S94" s="13">
        <f t="shared" si="13"/>
        <v>0</v>
      </c>
    </row>
    <row r="95" spans="1:19" ht="12.75" customHeight="1" x14ac:dyDescent="0.2">
      <c r="A95" s="98"/>
      <c r="B95" s="71"/>
      <c r="C95" s="148"/>
      <c r="D95" s="177"/>
      <c r="E95" s="209"/>
      <c r="F95" s="210"/>
      <c r="G95" s="209"/>
      <c r="H95" s="197"/>
      <c r="I95" s="79" t="str">
        <f t="shared" si="14"/>
        <v/>
      </c>
      <c r="J95" s="73"/>
      <c r="K95" s="194"/>
      <c r="L95" s="57"/>
      <c r="M95" s="112"/>
      <c r="N95" s="192"/>
      <c r="O95" s="184"/>
      <c r="P95" s="185"/>
      <c r="Q95" s="195"/>
      <c r="R95" s="182"/>
      <c r="S95" s="13">
        <f t="shared" si="13"/>
        <v>0</v>
      </c>
    </row>
    <row r="96" spans="1:19" ht="12.75" customHeight="1" x14ac:dyDescent="0.2">
      <c r="A96" s="98"/>
      <c r="B96" s="7" t="s">
        <v>2</v>
      </c>
      <c r="C96" s="52" t="s">
        <v>149</v>
      </c>
      <c r="D96" s="51">
        <v>7717</v>
      </c>
      <c r="E96" s="47"/>
      <c r="F96" s="48"/>
      <c r="G96" s="47">
        <v>4.5999999999999996</v>
      </c>
      <c r="H96" s="197"/>
      <c r="I96" s="79" t="str">
        <f t="shared" si="14"/>
        <v/>
      </c>
      <c r="J96" s="73"/>
      <c r="K96" s="194"/>
      <c r="L96" s="57"/>
      <c r="M96" s="112"/>
      <c r="N96" s="183"/>
      <c r="O96" s="184"/>
      <c r="P96" s="185"/>
      <c r="Q96" s="195"/>
      <c r="R96" s="182"/>
      <c r="S96" s="13">
        <f t="shared" si="13"/>
        <v>0</v>
      </c>
    </row>
    <row r="97" spans="1:19" ht="12.75" customHeight="1" x14ac:dyDescent="0.2">
      <c r="A97" s="98"/>
      <c r="B97" s="71"/>
      <c r="C97" s="148"/>
      <c r="D97" s="177"/>
      <c r="E97" s="209"/>
      <c r="F97" s="210"/>
      <c r="G97" s="209"/>
      <c r="H97" s="197"/>
      <c r="I97" s="79" t="str">
        <f t="shared" si="12"/>
        <v/>
      </c>
      <c r="J97" s="73"/>
      <c r="K97" s="194"/>
      <c r="L97" s="57"/>
      <c r="M97" s="112"/>
      <c r="N97" s="183"/>
      <c r="O97" s="184"/>
      <c r="P97" s="185"/>
      <c r="Q97" s="195"/>
      <c r="R97" s="182"/>
      <c r="S97" s="13">
        <f t="shared" si="13"/>
        <v>0</v>
      </c>
    </row>
    <row r="98" spans="1:19" ht="12.75" customHeight="1" x14ac:dyDescent="0.2">
      <c r="A98" s="98"/>
      <c r="B98" s="71"/>
      <c r="C98" s="148"/>
      <c r="D98" s="175"/>
      <c r="E98" s="209"/>
      <c r="F98" s="210"/>
      <c r="G98" s="209"/>
      <c r="H98" s="197"/>
      <c r="I98" s="79" t="str">
        <f t="shared" si="12"/>
        <v/>
      </c>
      <c r="J98" s="73"/>
      <c r="K98" s="194"/>
      <c r="L98" s="57"/>
      <c r="M98" s="112"/>
      <c r="N98" s="183"/>
      <c r="O98" s="184"/>
      <c r="P98" s="185"/>
      <c r="Q98" s="195"/>
      <c r="R98" s="182"/>
      <c r="S98" s="13">
        <f t="shared" si="13"/>
        <v>0</v>
      </c>
    </row>
    <row r="99" spans="1:19" ht="12.75" customHeight="1" x14ac:dyDescent="0.2">
      <c r="A99" s="98"/>
      <c r="B99" s="71"/>
      <c r="C99" s="148"/>
      <c r="D99" s="175"/>
      <c r="E99" s="242"/>
      <c r="F99" s="210"/>
      <c r="G99" s="174"/>
      <c r="H99" s="197"/>
      <c r="I99" s="79" t="str">
        <f t="shared" si="12"/>
        <v/>
      </c>
      <c r="J99" s="73"/>
      <c r="K99" s="194"/>
      <c r="L99" s="57"/>
      <c r="M99" s="112"/>
      <c r="N99" s="190"/>
      <c r="O99" s="114"/>
      <c r="Q99" s="195"/>
      <c r="R99" s="182"/>
      <c r="S99" s="13">
        <f>IF(ISNUMBER(I99),"",A99*G99)</f>
        <v>0</v>
      </c>
    </row>
    <row r="100" spans="1:19" ht="12.75" customHeight="1" x14ac:dyDescent="0.2">
      <c r="A100" s="141"/>
      <c r="B100" s="7"/>
      <c r="C100" s="173" t="s">
        <v>66</v>
      </c>
      <c r="D100" s="20"/>
      <c r="E100" s="10"/>
      <c r="F100" s="11"/>
      <c r="G100" s="12"/>
      <c r="H100" s="278"/>
      <c r="I100" s="79" t="str">
        <f t="shared" si="12"/>
        <v/>
      </c>
      <c r="J100" s="73"/>
      <c r="K100" s="194"/>
      <c r="L100" s="57"/>
      <c r="M100" s="112"/>
      <c r="N100" s="183"/>
      <c r="O100" s="114"/>
      <c r="Q100" s="195"/>
      <c r="R100" s="182"/>
      <c r="S100" s="13">
        <f t="shared" ref="S100:S118" si="15">IF(ISNUMBER(I100),"",A100*G100)</f>
        <v>0</v>
      </c>
    </row>
    <row r="101" spans="1:19" ht="12.75" customHeight="1" x14ac:dyDescent="0.2">
      <c r="A101" s="98"/>
      <c r="B101" s="7" t="s">
        <v>4</v>
      </c>
      <c r="C101" s="8" t="s">
        <v>83</v>
      </c>
      <c r="D101" s="20"/>
      <c r="E101" s="10"/>
      <c r="F101" s="11"/>
      <c r="G101" s="12">
        <v>3.85</v>
      </c>
      <c r="H101" s="197"/>
      <c r="I101" s="79" t="str">
        <f t="shared" si="12"/>
        <v/>
      </c>
      <c r="J101" s="73"/>
      <c r="K101" s="194"/>
      <c r="L101" s="57"/>
      <c r="M101" s="112"/>
      <c r="N101" s="190"/>
      <c r="O101" s="114"/>
      <c r="Q101" s="195"/>
      <c r="R101" s="182"/>
      <c r="S101" s="13">
        <f t="shared" si="15"/>
        <v>0</v>
      </c>
    </row>
    <row r="102" spans="1:19" ht="12.75" customHeight="1" x14ac:dyDescent="0.2">
      <c r="A102" s="98"/>
      <c r="B102" s="7" t="s">
        <v>4</v>
      </c>
      <c r="C102" s="8" t="s">
        <v>82</v>
      </c>
      <c r="D102" s="20"/>
      <c r="E102" s="10"/>
      <c r="F102" s="11"/>
      <c r="G102" s="12">
        <v>4.0999999999999996</v>
      </c>
      <c r="H102" s="197"/>
      <c r="I102" s="79" t="str">
        <f t="shared" si="12"/>
        <v/>
      </c>
      <c r="J102" s="73"/>
      <c r="K102" s="194"/>
      <c r="L102" s="57"/>
      <c r="M102" s="112"/>
      <c r="N102" s="190"/>
      <c r="O102" s="114"/>
      <c r="Q102" s="195"/>
      <c r="R102" s="182"/>
      <c r="S102" s="13">
        <f t="shared" si="15"/>
        <v>0</v>
      </c>
    </row>
    <row r="103" spans="1:19" ht="12.75" customHeight="1" x14ac:dyDescent="0.2">
      <c r="A103" s="98"/>
      <c r="B103" s="71"/>
      <c r="C103" s="219"/>
      <c r="D103" s="224"/>
      <c r="E103" s="242"/>
      <c r="F103" s="243"/>
      <c r="G103" s="174"/>
      <c r="H103" s="197"/>
      <c r="I103" s="79" t="str">
        <f t="shared" si="12"/>
        <v/>
      </c>
      <c r="J103" s="73"/>
      <c r="K103" s="194"/>
      <c r="L103" s="57"/>
      <c r="M103" s="112"/>
      <c r="N103" s="190"/>
      <c r="O103" s="114"/>
      <c r="Q103" s="195"/>
      <c r="R103" s="182"/>
      <c r="S103" s="13">
        <f t="shared" si="15"/>
        <v>0</v>
      </c>
    </row>
    <row r="104" spans="1:19" ht="12.75" customHeight="1" x14ac:dyDescent="0.2">
      <c r="A104" s="98"/>
      <c r="B104" s="7" t="s">
        <v>2</v>
      </c>
      <c r="C104" s="52" t="s">
        <v>151</v>
      </c>
      <c r="D104" s="20"/>
      <c r="E104" s="10"/>
      <c r="F104" s="11"/>
      <c r="G104" s="12">
        <v>4.7</v>
      </c>
      <c r="H104" s="197"/>
      <c r="I104" s="79" t="str">
        <f>IF(H104&gt;0,"o. B.",IF(A104*G104=0,"",A104*G104))</f>
        <v/>
      </c>
      <c r="J104" s="73"/>
      <c r="K104" s="194"/>
      <c r="L104" s="57"/>
      <c r="M104" s="112"/>
      <c r="N104" s="190"/>
      <c r="O104" s="114"/>
      <c r="Q104" s="195"/>
      <c r="R104" s="182"/>
      <c r="S104" s="13">
        <f t="shared" si="15"/>
        <v>0</v>
      </c>
    </row>
    <row r="105" spans="1:19" ht="12.75" customHeight="1" x14ac:dyDescent="0.2">
      <c r="A105" s="98"/>
      <c r="B105" s="71"/>
      <c r="C105" s="148"/>
      <c r="D105" s="139"/>
      <c r="E105" s="230"/>
      <c r="F105" s="231"/>
      <c r="G105" s="174"/>
      <c r="H105" s="197"/>
      <c r="I105" s="79" t="str">
        <f>IF(H105&gt;0,"o. B.",IF(A105*G105=0,"",A105*G105))</f>
        <v/>
      </c>
      <c r="J105" s="73"/>
      <c r="K105" s="194"/>
      <c r="L105" s="57"/>
      <c r="M105" s="112"/>
      <c r="N105" s="190"/>
      <c r="O105" s="114"/>
      <c r="Q105" s="195"/>
      <c r="R105" s="182"/>
      <c r="S105" s="13">
        <f>IF(ISNUMBER(I105),"",A105*G105)</f>
        <v>0</v>
      </c>
    </row>
    <row r="106" spans="1:19" ht="12.75" customHeight="1" x14ac:dyDescent="0.2">
      <c r="A106" s="98"/>
      <c r="B106" s="7"/>
      <c r="C106" s="8" t="s">
        <v>161</v>
      </c>
      <c r="D106" s="9"/>
      <c r="E106" s="10"/>
      <c r="F106" s="11"/>
      <c r="G106" s="12">
        <v>2.4</v>
      </c>
      <c r="H106" s="197"/>
      <c r="I106" s="79" t="str">
        <f>IF(H106&gt;0,"o. B.",IF(A106*G106=0,"",A106*G106))</f>
        <v/>
      </c>
      <c r="J106" s="73"/>
      <c r="K106" s="194"/>
      <c r="L106" s="57"/>
      <c r="M106" s="112"/>
      <c r="N106" s="190"/>
      <c r="O106" s="114"/>
      <c r="Q106" s="195"/>
      <c r="R106" s="182"/>
      <c r="S106" s="13">
        <f>IF(ISNUMBER(I106),"",A106*G106)</f>
        <v>0</v>
      </c>
    </row>
    <row r="107" spans="1:19" ht="12.75" customHeight="1" x14ac:dyDescent="0.2">
      <c r="A107" s="98"/>
      <c r="B107" s="71"/>
      <c r="C107" s="148"/>
      <c r="D107" s="177"/>
      <c r="E107" s="242"/>
      <c r="F107" s="243"/>
      <c r="G107" s="174"/>
      <c r="H107" s="197"/>
      <c r="I107" s="79" t="str">
        <f>IF(H107&gt;0,"o. B.",IF(A107*G107=0,"",A107*G107))</f>
        <v/>
      </c>
      <c r="J107" s="73"/>
      <c r="K107" s="194"/>
      <c r="L107" s="57"/>
      <c r="M107" s="112"/>
      <c r="N107" s="190"/>
      <c r="O107" s="114"/>
      <c r="Q107" s="195"/>
      <c r="R107" s="182"/>
      <c r="S107" s="13">
        <f>IF(ISNUMBER(I107),"",A107*G107)</f>
        <v>0</v>
      </c>
    </row>
    <row r="108" spans="1:19" ht="12.75" customHeight="1" x14ac:dyDescent="0.2">
      <c r="A108" s="98"/>
      <c r="B108" s="71"/>
      <c r="C108" s="148"/>
      <c r="D108" s="139"/>
      <c r="E108" s="230"/>
      <c r="F108" s="231"/>
      <c r="G108" s="174"/>
      <c r="H108" s="197"/>
      <c r="I108" s="79" t="str">
        <f t="shared" ref="I108:I117" si="16">IF(H108&gt;0,"o. B.",IF(A108*G108=0,"",A108*G108))</f>
        <v/>
      </c>
      <c r="J108" s="73"/>
      <c r="K108" s="194"/>
      <c r="L108" s="57"/>
      <c r="M108" s="112"/>
      <c r="N108" s="190"/>
      <c r="O108" s="114"/>
      <c r="Q108" s="195"/>
      <c r="R108" s="182"/>
      <c r="S108" s="13">
        <f t="shared" si="15"/>
        <v>0</v>
      </c>
    </row>
    <row r="109" spans="1:19" ht="12.75" customHeight="1" x14ac:dyDescent="0.2">
      <c r="A109" s="98"/>
      <c r="B109" s="71"/>
      <c r="C109" s="148"/>
      <c r="D109" s="139"/>
      <c r="E109" s="230"/>
      <c r="F109" s="231"/>
      <c r="G109" s="174"/>
      <c r="H109" s="197"/>
      <c r="I109" s="79" t="str">
        <f t="shared" si="16"/>
        <v/>
      </c>
      <c r="J109" s="73"/>
      <c r="K109" s="194"/>
      <c r="L109" s="57"/>
      <c r="M109" s="112"/>
      <c r="N109" s="191"/>
      <c r="O109" s="114"/>
      <c r="Q109" s="195"/>
      <c r="R109" s="182"/>
      <c r="S109" s="13">
        <f t="shared" si="15"/>
        <v>0</v>
      </c>
    </row>
    <row r="110" spans="1:19" ht="12.75" customHeight="1" x14ac:dyDescent="0.2">
      <c r="A110" s="98"/>
      <c r="B110" s="71"/>
      <c r="C110" s="148"/>
      <c r="D110" s="139"/>
      <c r="E110" s="230"/>
      <c r="F110" s="231"/>
      <c r="G110" s="174"/>
      <c r="H110" s="197"/>
      <c r="I110" s="79" t="str">
        <f t="shared" si="16"/>
        <v/>
      </c>
      <c r="J110" s="73"/>
      <c r="K110" s="194"/>
      <c r="L110" s="57"/>
      <c r="M110" s="112"/>
      <c r="N110" s="113"/>
      <c r="O110" s="114"/>
      <c r="Q110" s="195"/>
      <c r="R110" s="182"/>
      <c r="S110" s="13">
        <f t="shared" si="15"/>
        <v>0</v>
      </c>
    </row>
    <row r="111" spans="1:19" ht="12.75" customHeight="1" x14ac:dyDescent="0.2">
      <c r="A111" s="141"/>
      <c r="B111" s="7"/>
      <c r="C111" s="173" t="s">
        <v>67</v>
      </c>
      <c r="D111" s="28"/>
      <c r="E111" s="29"/>
      <c r="F111" s="30"/>
      <c r="G111" s="31"/>
      <c r="H111" s="278"/>
      <c r="I111" s="79" t="str">
        <f t="shared" si="16"/>
        <v/>
      </c>
      <c r="J111" s="73"/>
      <c r="K111" s="194"/>
      <c r="L111" s="57"/>
      <c r="M111" s="112"/>
      <c r="N111" s="23"/>
      <c r="O111" s="184"/>
      <c r="P111" s="185"/>
      <c r="Q111" s="195"/>
      <c r="R111" s="182"/>
      <c r="S111" s="13">
        <f t="shared" si="15"/>
        <v>0</v>
      </c>
    </row>
    <row r="112" spans="1:19" ht="12.75" customHeight="1" x14ac:dyDescent="0.2">
      <c r="A112" s="98"/>
      <c r="B112" s="7" t="s">
        <v>4</v>
      </c>
      <c r="C112" s="201" t="s">
        <v>55</v>
      </c>
      <c r="D112" s="9">
        <v>6158</v>
      </c>
      <c r="E112" s="10"/>
      <c r="F112" s="11"/>
      <c r="G112" s="10">
        <v>2.6</v>
      </c>
      <c r="H112" s="197"/>
      <c r="I112" s="79" t="str">
        <f t="shared" si="16"/>
        <v/>
      </c>
      <c r="J112" s="73"/>
      <c r="K112" s="194"/>
      <c r="L112" s="57"/>
      <c r="M112" s="112"/>
      <c r="N112" s="183"/>
      <c r="O112" s="184"/>
      <c r="P112" s="185"/>
      <c r="Q112" s="195"/>
      <c r="R112" s="182"/>
      <c r="S112" s="13">
        <f t="shared" si="15"/>
        <v>0</v>
      </c>
    </row>
    <row r="113" spans="1:22" ht="12.75" customHeight="1" x14ac:dyDescent="0.2">
      <c r="A113" s="98"/>
      <c r="B113" s="7" t="s">
        <v>4</v>
      </c>
      <c r="C113" s="201" t="s">
        <v>68</v>
      </c>
      <c r="D113" s="9">
        <v>7703</v>
      </c>
      <c r="E113" s="10"/>
      <c r="F113" s="11"/>
      <c r="G113" s="10">
        <v>1</v>
      </c>
      <c r="H113" s="197"/>
      <c r="I113" s="79" t="str">
        <f t="shared" si="16"/>
        <v/>
      </c>
      <c r="J113" s="73"/>
      <c r="K113" s="194"/>
      <c r="L113" s="57"/>
      <c r="M113" s="112"/>
      <c r="N113" s="113"/>
      <c r="O113" s="184"/>
      <c r="P113" s="185"/>
      <c r="Q113" s="195"/>
      <c r="R113" s="182"/>
      <c r="S113" s="13">
        <f t="shared" si="15"/>
        <v>0</v>
      </c>
    </row>
    <row r="114" spans="1:22" ht="12.75" customHeight="1" x14ac:dyDescent="0.2">
      <c r="A114" s="98"/>
      <c r="B114" s="7" t="s">
        <v>2</v>
      </c>
      <c r="C114" s="8" t="s">
        <v>104</v>
      </c>
      <c r="D114" s="206" t="s">
        <v>69</v>
      </c>
      <c r="E114" s="10"/>
      <c r="F114" s="11"/>
      <c r="G114" s="10">
        <v>2.6</v>
      </c>
      <c r="H114" s="197"/>
      <c r="I114" s="79" t="str">
        <f t="shared" si="16"/>
        <v/>
      </c>
      <c r="J114" s="73"/>
      <c r="K114" s="194"/>
      <c r="L114" s="57"/>
      <c r="M114" s="112"/>
      <c r="N114" s="183"/>
      <c r="O114" s="184"/>
      <c r="P114" s="185"/>
      <c r="Q114" s="195"/>
      <c r="R114" s="182"/>
      <c r="S114" s="13">
        <f t="shared" si="15"/>
        <v>0</v>
      </c>
    </row>
    <row r="115" spans="1:22" ht="12.75" customHeight="1" x14ac:dyDescent="0.2">
      <c r="A115" s="98"/>
      <c r="B115" s="71"/>
      <c r="C115" s="148"/>
      <c r="D115" s="177"/>
      <c r="E115" s="242"/>
      <c r="F115" s="243"/>
      <c r="G115" s="174"/>
      <c r="H115" s="197"/>
      <c r="I115" s="79" t="str">
        <f t="shared" si="16"/>
        <v/>
      </c>
      <c r="J115" s="73"/>
      <c r="K115" s="194"/>
      <c r="L115" s="57"/>
      <c r="M115" s="112"/>
      <c r="N115" s="192"/>
      <c r="O115" s="184"/>
      <c r="P115" s="185"/>
      <c r="Q115" s="195"/>
      <c r="R115" s="182"/>
      <c r="S115" s="13">
        <f t="shared" si="15"/>
        <v>0</v>
      </c>
    </row>
    <row r="116" spans="1:22" ht="12.75" customHeight="1" x14ac:dyDescent="0.2">
      <c r="A116" s="98"/>
      <c r="B116" s="71"/>
      <c r="C116" s="148"/>
      <c r="D116" s="177"/>
      <c r="E116" s="242"/>
      <c r="F116" s="243"/>
      <c r="G116" s="174"/>
      <c r="H116" s="197"/>
      <c r="I116" s="79" t="str">
        <f t="shared" si="16"/>
        <v/>
      </c>
      <c r="J116" s="73"/>
      <c r="K116" s="194"/>
      <c r="L116" s="57"/>
      <c r="M116" s="112"/>
      <c r="N116" s="183"/>
      <c r="O116" s="184"/>
      <c r="P116" s="185"/>
      <c r="Q116" s="195"/>
      <c r="R116" s="182"/>
      <c r="S116" s="13">
        <f t="shared" si="15"/>
        <v>0</v>
      </c>
    </row>
    <row r="117" spans="1:22" ht="12.75" customHeight="1" x14ac:dyDescent="0.2">
      <c r="A117" s="141"/>
      <c r="B117" s="7"/>
      <c r="C117" s="205" t="s">
        <v>87</v>
      </c>
      <c r="D117" s="9"/>
      <c r="E117" s="10"/>
      <c r="F117" s="11"/>
      <c r="G117" s="12"/>
      <c r="H117" s="278"/>
      <c r="I117" s="79" t="str">
        <f t="shared" si="16"/>
        <v/>
      </c>
      <c r="J117" s="73"/>
      <c r="K117" s="194"/>
      <c r="L117" s="57"/>
      <c r="M117" s="112"/>
      <c r="N117" s="183"/>
      <c r="O117" s="184"/>
      <c r="P117" s="185"/>
      <c r="Q117" s="195"/>
      <c r="R117" s="182"/>
      <c r="S117" s="13">
        <f t="shared" si="15"/>
        <v>0</v>
      </c>
    </row>
    <row r="118" spans="1:22" ht="12.75" customHeight="1" x14ac:dyDescent="0.2">
      <c r="A118" s="98"/>
      <c r="B118" s="7"/>
      <c r="C118" s="8" t="s">
        <v>100</v>
      </c>
      <c r="D118" s="206" t="s">
        <v>103</v>
      </c>
      <c r="E118" s="10"/>
      <c r="F118" s="11"/>
      <c r="G118" s="12">
        <v>4.4000000000000004</v>
      </c>
      <c r="H118" s="197"/>
      <c r="I118" s="79" t="str">
        <f t="shared" ref="I118:I128" si="17">IF(H118&gt;0,"o. B.",IF(A118*G118=0,"",A118*G118))</f>
        <v/>
      </c>
      <c r="J118" s="73"/>
      <c r="K118" s="194"/>
      <c r="L118" s="57"/>
      <c r="M118" s="112"/>
      <c r="N118" s="183"/>
      <c r="O118" s="184"/>
      <c r="P118" s="185"/>
      <c r="Q118" s="195"/>
      <c r="R118" s="182"/>
      <c r="S118" s="13">
        <f t="shared" si="15"/>
        <v>0</v>
      </c>
    </row>
    <row r="119" spans="1:22" x14ac:dyDescent="0.2">
      <c r="A119" s="98"/>
      <c r="B119" s="7" t="s">
        <v>4</v>
      </c>
      <c r="C119" s="8" t="s">
        <v>99</v>
      </c>
      <c r="D119" s="54">
        <v>88610</v>
      </c>
      <c r="E119" s="10"/>
      <c r="F119" s="11"/>
      <c r="G119" s="12">
        <v>2.5</v>
      </c>
      <c r="H119" s="197"/>
      <c r="I119" s="79" t="str">
        <f t="shared" si="17"/>
        <v/>
      </c>
      <c r="Q119" s="185"/>
      <c r="S119" s="13">
        <f t="shared" ref="S119:S135" si="18">IF(ISNUMBER(I119),"",A119*G119)</f>
        <v>0</v>
      </c>
    </row>
    <row r="120" spans="1:22" x14ac:dyDescent="0.2">
      <c r="A120" s="98"/>
      <c r="B120" s="71"/>
      <c r="C120" s="148"/>
      <c r="D120" s="177"/>
      <c r="E120" s="242"/>
      <c r="F120" s="243"/>
      <c r="G120" s="174"/>
      <c r="H120" s="197"/>
      <c r="I120" s="79" t="str">
        <f t="shared" si="17"/>
        <v/>
      </c>
      <c r="Q120" s="185"/>
      <c r="S120" s="13">
        <f t="shared" si="18"/>
        <v>0</v>
      </c>
    </row>
    <row r="121" spans="1:22" x14ac:dyDescent="0.2">
      <c r="A121" s="179"/>
      <c r="B121" s="7" t="s">
        <v>4</v>
      </c>
      <c r="C121" s="8" t="s">
        <v>70</v>
      </c>
      <c r="D121" s="54">
        <v>56136</v>
      </c>
      <c r="E121" s="10"/>
      <c r="F121" s="11"/>
      <c r="G121" s="12">
        <v>4.5</v>
      </c>
      <c r="H121" s="197"/>
      <c r="I121" s="79" t="str">
        <f t="shared" si="17"/>
        <v/>
      </c>
      <c r="S121" s="13">
        <f t="shared" si="18"/>
        <v>0</v>
      </c>
    </row>
    <row r="122" spans="1:22" x14ac:dyDescent="0.2">
      <c r="A122" s="98"/>
      <c r="B122" s="7" t="s">
        <v>4</v>
      </c>
      <c r="C122" s="52" t="s">
        <v>89</v>
      </c>
      <c r="D122" s="206" t="s">
        <v>90</v>
      </c>
      <c r="E122" s="176"/>
      <c r="F122" s="11"/>
      <c r="G122" s="12">
        <v>5.5</v>
      </c>
      <c r="H122" s="197"/>
      <c r="I122" s="79" t="str">
        <f t="shared" si="17"/>
        <v/>
      </c>
      <c r="S122" s="13">
        <f t="shared" si="18"/>
        <v>0</v>
      </c>
    </row>
    <row r="123" spans="1:22" x14ac:dyDescent="0.2">
      <c r="A123" s="98"/>
      <c r="B123" s="71"/>
      <c r="C123" s="148"/>
      <c r="D123" s="193"/>
      <c r="E123" s="277"/>
      <c r="F123" s="243"/>
      <c r="G123" s="174"/>
      <c r="H123" s="197"/>
      <c r="I123" s="79" t="str">
        <f t="shared" si="17"/>
        <v/>
      </c>
      <c r="S123" s="13">
        <f t="shared" si="18"/>
        <v>0</v>
      </c>
    </row>
    <row r="124" spans="1:22" x14ac:dyDescent="0.2">
      <c r="A124" s="98"/>
      <c r="B124" s="71"/>
      <c r="C124" s="148"/>
      <c r="D124" s="193"/>
      <c r="E124" s="277"/>
      <c r="F124" s="243"/>
      <c r="G124" s="174"/>
      <c r="H124" s="197"/>
      <c r="I124" s="79" t="str">
        <f t="shared" si="17"/>
        <v/>
      </c>
      <c r="S124" s="13">
        <f t="shared" si="18"/>
        <v>0</v>
      </c>
    </row>
    <row r="125" spans="1:22" x14ac:dyDescent="0.2">
      <c r="A125" s="98"/>
      <c r="B125" s="71"/>
      <c r="C125" s="148"/>
      <c r="D125" s="193"/>
      <c r="E125" s="277"/>
      <c r="F125" s="243"/>
      <c r="G125" s="174"/>
      <c r="H125" s="197"/>
      <c r="I125" s="79" t="str">
        <f t="shared" si="17"/>
        <v/>
      </c>
      <c r="S125" s="13">
        <f t="shared" si="18"/>
        <v>0</v>
      </c>
    </row>
    <row r="126" spans="1:22" x14ac:dyDescent="0.2">
      <c r="A126" s="98"/>
      <c r="B126" s="71"/>
      <c r="C126" s="148"/>
      <c r="D126" s="193"/>
      <c r="E126" s="277"/>
      <c r="F126" s="243"/>
      <c r="G126" s="174"/>
      <c r="H126" s="197"/>
      <c r="I126" s="79" t="str">
        <f t="shared" si="17"/>
        <v/>
      </c>
      <c r="S126" s="13">
        <f t="shared" si="18"/>
        <v>0</v>
      </c>
    </row>
    <row r="127" spans="1:22" s="13" customFormat="1" x14ac:dyDescent="0.2">
      <c r="A127" s="98"/>
      <c r="B127" s="71"/>
      <c r="C127" s="148"/>
      <c r="D127" s="193"/>
      <c r="E127" s="277"/>
      <c r="F127" s="243"/>
      <c r="G127" s="174"/>
      <c r="H127" s="197"/>
      <c r="I127" s="79" t="str">
        <f t="shared" si="17"/>
        <v/>
      </c>
      <c r="L127" s="14"/>
      <c r="N127" s="15"/>
      <c r="O127" s="18"/>
      <c r="P127" s="19"/>
      <c r="Q127" s="19"/>
      <c r="S127" s="13">
        <f t="shared" si="18"/>
        <v>0</v>
      </c>
      <c r="U127"/>
      <c r="V127"/>
    </row>
    <row r="128" spans="1:22" x14ac:dyDescent="0.2">
      <c r="A128" s="141"/>
      <c r="B128" s="7"/>
      <c r="C128" s="205" t="s">
        <v>88</v>
      </c>
      <c r="D128" s="178"/>
      <c r="E128" s="176"/>
      <c r="F128" s="11"/>
      <c r="G128" s="12"/>
      <c r="H128" s="278"/>
      <c r="I128" s="79" t="str">
        <f t="shared" si="17"/>
        <v/>
      </c>
      <c r="S128" s="13">
        <f>IF(ISNUMBER(I128),"",A128*G128)</f>
        <v>0</v>
      </c>
    </row>
    <row r="129" spans="1:19" x14ac:dyDescent="0.2">
      <c r="A129" s="180" t="s">
        <v>71</v>
      </c>
      <c r="B129" s="7"/>
      <c r="C129" s="8"/>
      <c r="D129" s="20"/>
      <c r="E129" s="10"/>
      <c r="F129" s="11"/>
      <c r="G129" s="12"/>
      <c r="H129" s="278"/>
      <c r="I129" s="79"/>
    </row>
    <row r="130" spans="1:19" x14ac:dyDescent="0.2">
      <c r="A130" s="98"/>
      <c r="B130" s="7" t="s">
        <v>4</v>
      </c>
      <c r="C130" s="8" t="s">
        <v>73</v>
      </c>
      <c r="D130" s="20" t="s">
        <v>74</v>
      </c>
      <c r="E130" s="176" t="s">
        <v>72</v>
      </c>
      <c r="F130" s="11">
        <v>8</v>
      </c>
      <c r="G130" s="12">
        <v>11</v>
      </c>
      <c r="H130" s="197"/>
      <c r="I130" s="79" t="str">
        <f t="shared" ref="I130:I135" si="19">IF(H130&gt;0,"o. B.",IF(A130*G130=0,"",A130*G130))</f>
        <v/>
      </c>
      <c r="S130" s="13">
        <f t="shared" si="18"/>
        <v>0</v>
      </c>
    </row>
    <row r="131" spans="1:19" x14ac:dyDescent="0.2">
      <c r="A131" s="98"/>
      <c r="B131" s="7" t="s">
        <v>4</v>
      </c>
      <c r="C131" s="8" t="s">
        <v>75</v>
      </c>
      <c r="D131" s="20" t="s">
        <v>76</v>
      </c>
      <c r="E131" s="176" t="s">
        <v>72</v>
      </c>
      <c r="F131" s="11">
        <v>8</v>
      </c>
      <c r="G131" s="31">
        <v>11</v>
      </c>
      <c r="H131" s="197"/>
      <c r="I131" s="79" t="str">
        <f t="shared" si="19"/>
        <v/>
      </c>
      <c r="S131" s="13">
        <f t="shared" si="18"/>
        <v>0</v>
      </c>
    </row>
    <row r="132" spans="1:19" x14ac:dyDescent="0.2">
      <c r="A132" s="98"/>
      <c r="B132" s="71"/>
      <c r="C132" s="148"/>
      <c r="D132" s="224"/>
      <c r="E132" s="277"/>
      <c r="F132" s="243"/>
      <c r="G132" s="174"/>
      <c r="H132" s="197"/>
      <c r="I132" s="79" t="str">
        <f t="shared" si="19"/>
        <v/>
      </c>
      <c r="S132" s="13">
        <f t="shared" si="18"/>
        <v>0</v>
      </c>
    </row>
    <row r="133" spans="1:19" x14ac:dyDescent="0.2">
      <c r="A133" s="98"/>
      <c r="B133" s="71"/>
      <c r="C133" s="148"/>
      <c r="D133" s="224"/>
      <c r="E133" s="277"/>
      <c r="F133" s="243"/>
      <c r="G133" s="174"/>
      <c r="H133" s="197"/>
      <c r="I133" s="79" t="str">
        <f t="shared" si="19"/>
        <v/>
      </c>
      <c r="S133" s="13">
        <f t="shared" si="18"/>
        <v>0</v>
      </c>
    </row>
    <row r="134" spans="1:19" x14ac:dyDescent="0.2">
      <c r="A134" s="98"/>
      <c r="B134" s="71"/>
      <c r="C134" s="148"/>
      <c r="D134" s="224"/>
      <c r="E134" s="277"/>
      <c r="F134" s="243"/>
      <c r="G134" s="229"/>
      <c r="H134" s="198"/>
      <c r="I134" s="93" t="str">
        <f t="shared" si="19"/>
        <v/>
      </c>
      <c r="S134" s="13">
        <f t="shared" si="18"/>
        <v>0</v>
      </c>
    </row>
    <row r="135" spans="1:19" ht="13.5" thickBot="1" x14ac:dyDescent="0.25">
      <c r="A135" s="98"/>
      <c r="B135" s="71"/>
      <c r="C135" s="148"/>
      <c r="D135" s="193"/>
      <c r="E135" s="277"/>
      <c r="F135" s="243"/>
      <c r="G135" s="174"/>
      <c r="H135" s="197"/>
      <c r="I135" s="79" t="str">
        <f t="shared" si="19"/>
        <v/>
      </c>
      <c r="S135" s="13">
        <f t="shared" si="18"/>
        <v>0</v>
      </c>
    </row>
    <row r="136" spans="1:19" ht="13.5" customHeight="1" thickTop="1" x14ac:dyDescent="0.2">
      <c r="A136" s="320" t="s">
        <v>80</v>
      </c>
      <c r="B136" s="321"/>
      <c r="C136" s="321"/>
      <c r="D136" s="321"/>
      <c r="E136" s="321"/>
      <c r="F136" s="321"/>
      <c r="G136" s="318" t="s">
        <v>5</v>
      </c>
      <c r="H136" s="314">
        <f>(SUM(I85:I135))</f>
        <v>0</v>
      </c>
      <c r="I136" s="315"/>
    </row>
    <row r="137" spans="1:19" ht="12.75" customHeight="1" x14ac:dyDescent="0.2">
      <c r="A137" s="322"/>
      <c r="B137" s="323"/>
      <c r="C137" s="323"/>
      <c r="D137" s="323"/>
      <c r="E137" s="323"/>
      <c r="F137" s="323"/>
      <c r="G137" s="319"/>
      <c r="H137" s="316"/>
      <c r="I137" s="317"/>
    </row>
  </sheetData>
  <sheetProtection algorithmName="SHA-512" hashValue="+GOs5UqwPCV/pq8FFR9GS4P5WBe8/bCo0U5HjjamghiGRXO4QgE255HPd83AivssO3Q4ySO2aAq+poDn9A/KWg==" saltValue="/QT+v0N9y0epd81vIBlmhQ==" spinCount="100000" sheet="1" objects="1" scenarios="1"/>
  <mergeCells count="27">
    <mergeCell ref="L70:R70"/>
    <mergeCell ref="S4:T4"/>
    <mergeCell ref="L5:R5"/>
    <mergeCell ref="S5:T5"/>
    <mergeCell ref="L7:R7"/>
    <mergeCell ref="M61:O62"/>
    <mergeCell ref="P8:R9"/>
    <mergeCell ref="L9:M9"/>
    <mergeCell ref="P61:P62"/>
    <mergeCell ref="R61:R62"/>
    <mergeCell ref="L36:P36"/>
    <mergeCell ref="H136:I137"/>
    <mergeCell ref="G136:G137"/>
    <mergeCell ref="A136:F137"/>
    <mergeCell ref="P1:R1"/>
    <mergeCell ref="L3:R3"/>
    <mergeCell ref="P74:R74"/>
    <mergeCell ref="L76:R76"/>
    <mergeCell ref="M66:O67"/>
    <mergeCell ref="P66:P67"/>
    <mergeCell ref="Q66:R67"/>
    <mergeCell ref="L6:R6"/>
    <mergeCell ref="L78:R78"/>
    <mergeCell ref="L80:R80"/>
    <mergeCell ref="P81:R82"/>
    <mergeCell ref="L82:M82"/>
    <mergeCell ref="L69:R69"/>
  </mergeCells>
  <conditionalFormatting sqref="R64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hyperlinks>
    <hyperlink ref="C14" r:id="rId1" display="Knallartikel" xr:uid="{00000000-0004-0000-0000-000000000000}"/>
    <hyperlink ref="M14" r:id="rId2" display="Batteriefeuerwerk" xr:uid="{00000000-0004-0000-0000-000001000000}"/>
    <hyperlink ref="C84" r:id="rId3" display="Jugendfeuerwerk" xr:uid="{00000000-0004-0000-0000-000002000000}"/>
    <hyperlink ref="C117" r:id="rId4" display="Tischfeuerwerk" xr:uid="{00000000-0004-0000-0000-000003000000}"/>
    <hyperlink ref="C128" r:id="rId5" display="Knallbonbons" xr:uid="{00000000-0004-0000-0000-000004000000}"/>
    <hyperlink ref="L36" r:id="rId6" display="Verbundfeuerwerke bis zu 5 Minuten Brenndauer" xr:uid="{00000000-0004-0000-0000-000005000000}"/>
    <hyperlink ref="C56" r:id="rId7" xr:uid="{00000000-0004-0000-0000-000006000000}"/>
    <hyperlink ref="L36:P36" r:id="rId8" display="Verbundfeuerwerke gerader Abschuss:" xr:uid="{00000000-0004-0000-0000-000007000000}"/>
    <hyperlink ref="C28" r:id="rId9" xr:uid="{00000000-0004-0000-0000-000008000000}"/>
    <hyperlink ref="C37" r:id="rId10" xr:uid="{00000000-0004-0000-0000-000009000000}"/>
    <hyperlink ref="L41" r:id="rId11" display="Verbundfeuerwerke bis zu 5 Minuten Brenndauer" xr:uid="{00000000-0004-0000-0000-00000A000000}"/>
    <hyperlink ref="L47" r:id="rId12" display="Verbundfeuerwerke bis zu 5 Minuten Brenndauer" xr:uid="{00000000-0004-0000-0000-00000B000000}"/>
    <hyperlink ref="L52" r:id="rId13" display="Raketen (Link zur Homepage)" xr:uid="{00000000-0004-0000-0000-00000C000000}"/>
  </hyperlinks>
  <pageMargins left="0.59055118110236227" right="0.19685039370078741" top="0.19685039370078741" bottom="0.19685039370078741" header="0" footer="0"/>
  <pageSetup paperSize="9" scale="98" orientation="portrait" horizontalDpi="4294967292" r:id="rId14"/>
  <headerFooter alignWithMargins="0"/>
  <drawing r:id="rId15"/>
  <legacyDrawing r:id="rId1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17" name="Check Box 1">
              <controlPr defaultSize="0" print="0" autoFill="0" autoLine="0" autoPict="0">
                <anchor moveWithCells="1">
                  <from>
                    <xdr:col>15</xdr:col>
                    <xdr:colOff>0</xdr:colOff>
                    <xdr:row>63</xdr:row>
                    <xdr:rowOff>133350</xdr:rowOff>
                  </from>
                  <to>
                    <xdr:col>17</xdr:col>
                    <xdr:colOff>95250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18" name="Check Box 2">
              <controlPr defaultSize="0" autoFill="0" autoLine="0" autoPict="0">
                <anchor moveWithCells="1">
                  <from>
                    <xdr:col>10</xdr:col>
                    <xdr:colOff>57150</xdr:colOff>
                    <xdr:row>67</xdr:row>
                    <xdr:rowOff>133350</xdr:rowOff>
                  </from>
                  <to>
                    <xdr:col>11</xdr:col>
                    <xdr:colOff>9525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19" name="Check Box 3">
              <controlPr defaultSize="0" autoFill="0" autoLine="0" autoPict="0">
                <anchor moveWithCells="1">
                  <from>
                    <xdr:col>0</xdr:col>
                    <xdr:colOff>152400</xdr:colOff>
                    <xdr:row>9</xdr:row>
                    <xdr:rowOff>38100</xdr:rowOff>
                  </from>
                  <to>
                    <xdr:col>1</xdr:col>
                    <xdr:colOff>104775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20" name="Check Box 4">
              <controlPr defaultSize="0" autoFill="0" autoLine="0" autoPict="0">
                <anchor moveWithCells="1">
                  <from>
                    <xdr:col>17</xdr:col>
                    <xdr:colOff>285750</xdr:colOff>
                    <xdr:row>9</xdr:row>
                    <xdr:rowOff>38100</xdr:rowOff>
                  </from>
                  <to>
                    <xdr:col>22</xdr:col>
                    <xdr:colOff>76200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Formular</vt:lpstr>
      <vt:lpstr>Ausfüllhinweise</vt:lpstr>
      <vt:lpstr>Formular!Druckbereich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Balzer</dc:creator>
  <cp:lastModifiedBy>PB</cp:lastModifiedBy>
  <cp:lastPrinted>2024-11-11T18:31:10Z</cp:lastPrinted>
  <dcterms:created xsi:type="dcterms:W3CDTF">1998-10-20T10:26:12Z</dcterms:created>
  <dcterms:modified xsi:type="dcterms:W3CDTF">2026-04-23T16:46:17Z</dcterms:modified>
</cp:coreProperties>
</file>